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Лист1!$10:$12</definedName>
    <definedName name="_xlnm.Print_Area" localSheetId="0">Лист1!$A$1:$J$71</definedName>
  </definedNames>
  <calcPr calcId="144525"/>
</workbook>
</file>

<file path=xl/calcChain.xml><?xml version="1.0" encoding="utf-8"?>
<calcChain xmlns="http://schemas.openxmlformats.org/spreadsheetml/2006/main">
  <c r="I38" i="1" l="1"/>
  <c r="K38" i="1"/>
  <c r="I18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1" i="1"/>
  <c r="K48" i="1"/>
  <c r="K46" i="1"/>
  <c r="K44" i="1"/>
  <c r="K43" i="1"/>
  <c r="K41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I52" i="1"/>
  <c r="I50" i="1" s="1"/>
  <c r="I19" i="1"/>
  <c r="I14" i="1"/>
  <c r="I49" i="1"/>
  <c r="K49" i="1" s="1"/>
  <c r="K50" i="1" l="1"/>
  <c r="I47" i="1"/>
  <c r="K47" i="1" s="1"/>
  <c r="K52" i="1"/>
  <c r="I17" i="1" l="1"/>
  <c r="I67" i="1" s="1"/>
  <c r="K67" i="1" s="1"/>
</calcChain>
</file>

<file path=xl/sharedStrings.xml><?xml version="1.0" encoding="utf-8"?>
<sst xmlns="http://schemas.openxmlformats.org/spreadsheetml/2006/main" count="109" uniqueCount="91">
  <si>
    <t>Додаток 6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</si>
  <si>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</si>
  <si>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</si>
  <si>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</si>
  <si>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</si>
  <si>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</si>
  <si>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</si>
  <si>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</si>
  <si>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</si>
  <si>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</si>
  <si>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</si>
  <si>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</si>
  <si>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0600000</t>
  </si>
  <si>
    <t>06</t>
  </si>
  <si>
    <t>37</t>
  </si>
  <si>
    <t>9770</t>
  </si>
  <si>
    <t>0180</t>
  </si>
  <si>
    <t xml:space="preserve">Інші субвенції з місцевого бюджету </t>
  </si>
  <si>
    <t>Х</t>
  </si>
  <si>
    <t>УСЬОГО</t>
  </si>
  <si>
    <t>КЗ "Броварський районний будинок культури"</t>
  </si>
  <si>
    <t>0610000</t>
  </si>
  <si>
    <t>Управління фінансів Броварської районної державної адміністраці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</si>
  <si>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</si>
  <si>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Відділ освіти, культури, молоді та спорту Броварської районної державної адміністрації</t>
  </si>
  <si>
    <t>0617321</t>
  </si>
  <si>
    <t>0617324</t>
  </si>
  <si>
    <t>Будівництво освітніх установ та закладів</t>
  </si>
  <si>
    <t>Будівництво установ та закладів культури</t>
  </si>
  <si>
    <t>0443</t>
  </si>
  <si>
    <t>Реконструкція очисних споруд господарсько-побутової каналізації  с. Княжичі Броварського району Київської області (співфінансувааня обласної програми "Питна вода Київщини на 2017-2020 роки)</t>
  </si>
  <si>
    <t>Капітальний ремонт будинку культури (приміщення комунальної власності територіальної громади с. Богданівка і с. Залісся) з улаштуванням мереж електропостачання, каналізації, внутрішніх опорядкувальних робіт по вул. Леніна (Б. Хмельницького), 219 у с. Богданівка Броварського району</t>
  </si>
  <si>
    <t>Капітальний ремонт системи опалення Красилівської ЗОШ І-ІІІ ступенів в с.Красилівка Броварського району Київської області</t>
  </si>
  <si>
    <t>Капітальний ремонт спортивного залу в Требухівській ЗОШ І-ІІІ ступенів за адресою вул. Броварська, 16 с. Требухів Броварського району Київської області</t>
  </si>
  <si>
    <t>Капітальний ремонт будівлі Гоголівського ОНЗ с. Гоголів Броварського району Київської області</t>
  </si>
  <si>
    <t>Капітальний ремонт хірургічного відділення хірургічного корпусу Комунального некомерційного підприємства "Броварська багатопрофільна клінічна лікарня" Броварської міської ради Київської області за адресою: вул. Шевченка, 14, м. Бровари Київської області</t>
  </si>
  <si>
    <t>Капітальний ремонт системи опалення будівлі дитячого садка в с. Рожівка по вул. Слави, 17 Броварського району</t>
  </si>
  <si>
    <t>Капітальний ремонт вуличного освітлення вулиць Київська, Чернігівська, Центральна, Галини Козюби, Глибочицька, Партизана Стригуна, Шевченка та Лісова в с. Кулаженці Броварського району Київської області</t>
  </si>
  <si>
    <t>Улаштування щебеневого покриття по вул. Михайлівська с. Світильня Броварського району Київської області. Капітальний ремонт</t>
  </si>
  <si>
    <t>Капітальний ремонт даху будівлі Калинівської ЗОШ І-ІІІ ступенів за адресою: вул. Шкільна ,8 смт Калинівка Броварського району</t>
  </si>
  <si>
    <t xml:space="preserve">Капітальний ремонт покриття проїзної частини проїзду по Ратушного в с. Погреби Броварського району </t>
  </si>
  <si>
    <t>Капітальний ремонт вул Партизанська с. Рожни Броварського району</t>
  </si>
  <si>
    <t>Реконтсрукція зовнішнього вуличного освітлення по вулицях Н. Барбона та Лісова в с. Зазимя Броварського району Київської області</t>
  </si>
  <si>
    <t>Проект "Утеплення Погребської загальноосвітньої школи 1-ІІІ ступенів по вул. Соборна,7 в с. Погреби Броварського району Київської області</t>
  </si>
  <si>
    <t>Капітальний ремонт будинку культури с. Плоске Броварського району Київської області</t>
  </si>
  <si>
    <t>проект "Капітальний ремонт внутрішніх електромереж Требухівської ЗОШ с. Требухів Броварського району Київської області</t>
  </si>
  <si>
    <t>Капітальний ремонт проїзду, внутрішньодворових пішохідних доріжок та пандусу Погребської ЗОШ І- ІІІ ст. по вул. Соборна, 7, с. Погреби,  Броварського району Київської області</t>
  </si>
  <si>
    <t>Капітальний ремонт системи опалення в Русанівському НВК "ЗОШ І-ІІІ ст. ДНЗ" за адресою вул. Шкільна, 105 с. Русанів Броварського району Київської області</t>
  </si>
  <si>
    <t>Проект "Капітальний ремонт системи опалення в Русанівському НВК "ЗОШ І-ІІІ ст. ДНЗ" за адресою вул. Шкільна, 105 с. Русанів Броварського району Київської області"</t>
  </si>
  <si>
    <t>Броварська районна державна адміністрація</t>
  </si>
  <si>
    <t>02</t>
  </si>
  <si>
    <t>020000</t>
  </si>
  <si>
    <t>021000</t>
  </si>
  <si>
    <t>0212010</t>
  </si>
  <si>
    <t>0731</t>
  </si>
  <si>
    <t>Багатопрофільна стаціонарна медична допомога населенню</t>
  </si>
  <si>
    <t>Капітальний ремонт першого поверху інфекційного відділення КНП «Броварська багатопрофільна клінічна лікарня» Броварської міської ради Київської області за адресою: вул. Шевченка, 14, м. Бровари Київської області</t>
  </si>
  <si>
    <t>Проект "Капітальний ремонт системи пожежогасіння та оповіщення Требухівської ЗОШ І-ІІІ ступенів с. Требухів Броварського району Київської області</t>
  </si>
  <si>
    <t>Проект "Капітальний ремонт системи пожежогасіння та оповіщення Богданівського НВО с.Богданівка Броварського району Київської області</t>
  </si>
  <si>
    <t>Проект "Капітальний ремонт системи пожежогасіння та оповіщення Гоголівського ОНЗ с.Гоголів Броварського району Київської області</t>
  </si>
  <si>
    <t>Проект "Капітальний ремонт системи пожежогасіння та оповіщення філії Гоголівського ОНЗ с.Гоголів Броварського району Київської області</t>
  </si>
  <si>
    <t>Проект "Капітальний ремонт системи пожежогасіння та оповіщення філії Зазимського НВК с.Зазимя Броварського району Київської області</t>
  </si>
  <si>
    <t>Проект "Капітальний ремонт системи пожежогасіння та оповіщення філії Калинівської ЗОШ  смт.Калинівка Броварського району Київської області</t>
  </si>
  <si>
    <t>Проект "Капітальний ремонт системи пожежогасіння та оповіщення філії Рожнівського НВК с. Рожни Броварського району Київської області</t>
  </si>
  <si>
    <t>Проект "Капітальний ремонт системи пожежогасіння та оповіщення філії Літківського НВО (школа) с. Літки Броварського району Київської області</t>
  </si>
  <si>
    <t>Проект "Капітальний ремонт системи пожежогасіння та оповіщення філії Літківського НВО (ДНЗ) с. Літки Броварського району Київської області</t>
  </si>
  <si>
    <t>Проект "Капітальний ремонт системи пожежогасіння та оповіщення філії Пухівської  ЗОШ  с. Пухівка Броварського району Київської області</t>
  </si>
  <si>
    <t>"Капітальний ремонт системи пожежогасіння та оповіщення Требухівської ЗОШ І-ІІІ ступенів с. Требухів Броварського району Київської області</t>
  </si>
  <si>
    <t xml:space="preserve"> "Капітальний ремонт системи пожежогасіння та оповіщення Богданівського НВО с.Богданівка Броварського району Київської області</t>
  </si>
  <si>
    <t>"Капітальний ремонт системи пожежогасіння та оповіщення Гоголівського ОНЗ с.Гоголів Броварського району Київської області</t>
  </si>
  <si>
    <t>"Капітальний ремонт системи пожежогасіння та оповіщення філії Гоголівського ОНЗ с.Гоголів Броварського району Київської області</t>
  </si>
  <si>
    <t>"Капітальний ремонт системи пожежогасіння та оповіщення філії Зазимського НВК с.Зазимя Броварського району Київської області</t>
  </si>
  <si>
    <t xml:space="preserve"> "Капітальний ремонт системи пожежогасіння та оповіщення філії Рожнівського НВК с. Рожни Броварського району Київської області</t>
  </si>
  <si>
    <t>"Капітальний ремонт санвузлів Требухвської ЗОШ с. Требухів Броварського району Київської області</t>
  </si>
  <si>
    <t>"Капітальний ремонт санвузлів Калинівської ЗОШ смт. Калинівка Броварського району Київської області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</si>
  <si>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</si>
  <si>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0921</t>
  </si>
  <si>
    <t>Капітальний ремонт дорожнього покриття провулку Зелений с.Літки Броварського  району Київської області</t>
  </si>
  <si>
    <t>Капітальний ремонт дорожнього покриття провулку Бузковий с.Літки Броварського  району Київської області</t>
  </si>
  <si>
    <t>Капітальний ремонт дорожнього покриття вул. Музиченка с.Літки Броварського  району Київської області</t>
  </si>
  <si>
    <t>Капітальний ремонт мереж зовнішнього освітлення по вул. Незалежності с. Літки Броварського району Київської області</t>
  </si>
  <si>
    <t>9750</t>
  </si>
  <si>
    <t>Субвенція з місцевого бюджету на співфінансування інвестиційних проектів</t>
  </si>
  <si>
    <t>Капітальний ремонт дороги по вул. Гайова в селі Богданівка Броварського району Київської області</t>
  </si>
  <si>
    <t>Капітальний ремонт дорожнього покриття проїзної частини вул Мічуріна ( на ділянці від вул Мічуріна до провул Центральна) с.Красилівка</t>
  </si>
  <si>
    <t>Голова ради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</si>
  <si>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</si>
  <si>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</si>
  <si>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</si>
  <si>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19.03.2020</t>
  </si>
  <si>
    <t>№ 972-69-VІІ)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</si>
</sst>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18" fillId="0" borderId="0"/>
    <xf numFmtId="0" fontId="6" fillId="0" borderId="0"/>
    <xf numFmtId="0" fontId="2" fillId="0" borderId="0"/>
    <xf numFmtId="0" fontId="5" fillId="0" borderId="0"/>
    <xf numFmtId="0" fontId="20" fillId="0" borderId="0"/>
  </cellStyleXfs>
  <cellXfs count="111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1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13" fillId="2" borderId="2" xfId="3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4" fillId="2" borderId="2" xfId="4" applyNumberFormat="1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right"/>
    </xf>
    <xf numFmtId="2" fontId="7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center"/>
    </xf>
    <xf numFmtId="2" fontId="2" fillId="0" borderId="2" xfId="0" applyNumberFormat="1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horizontal="left" vertical="center" wrapText="1"/>
    </xf>
    <xf numFmtId="4" fontId="16" fillId="0" borderId="0" xfId="0" applyNumberFormat="1" applyFont="1"/>
    <xf numFmtId="4" fontId="1" fillId="0" borderId="3" xfId="0" applyNumberFormat="1" applyFont="1" applyBorder="1" applyAlignment="1">
      <alignment vertical="center" wrapText="1"/>
    </xf>
    <xf numFmtId="0" fontId="4" fillId="2" borderId="6" xfId="4" applyNumberFormat="1" applyFont="1" applyFill="1" applyBorder="1" applyAlignment="1" applyProtection="1">
      <alignment horizontal="center" vertical="center"/>
    </xf>
    <xf numFmtId="49" fontId="4" fillId="2" borderId="6" xfId="3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11" fillId="0" borderId="3" xfId="0" applyNumberFormat="1" applyFont="1" applyBorder="1" applyAlignment="1">
      <alignment vertical="center" wrapText="1"/>
    </xf>
    <xf numFmtId="4" fontId="4" fillId="2" borderId="2" xfId="4" applyNumberFormat="1" applyFont="1" applyFill="1" applyBorder="1" applyAlignment="1" applyProtection="1">
      <alignment horizontal="center" vertical="center"/>
    </xf>
    <xf numFmtId="4" fontId="4" fillId="2" borderId="2" xfId="3" applyNumberFormat="1" applyFont="1" applyFill="1" applyBorder="1" applyAlignment="1">
      <alignment horizontal="center" vertical="center"/>
    </xf>
    <xf numFmtId="4" fontId="0" fillId="0" borderId="0" xfId="0" applyNumberFormat="1"/>
    <xf numFmtId="49" fontId="4" fillId="2" borderId="2" xfId="3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2" fontId="14" fillId="0" borderId="6" xfId="0" quotePrefix="1" applyNumberFormat="1" applyFont="1" applyBorder="1" applyAlignment="1">
      <alignment vertical="center" wrapText="1"/>
    </xf>
    <xf numFmtId="2" fontId="14" fillId="0" borderId="8" xfId="0" quotePrefix="1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11" fillId="0" borderId="4" xfId="0" quotePrefix="1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4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6" xfId="0" quotePrefix="1" applyNumberFormat="1" applyFont="1" applyBorder="1" applyAlignment="1">
      <alignment horizontal="center" vertical="center" wrapText="1"/>
    </xf>
    <xf numFmtId="49" fontId="14" fillId="0" borderId="8" xfId="0" quotePrefix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4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2" borderId="6" xfId="3" applyNumberFormat="1" applyFont="1" applyFill="1" applyBorder="1" applyAlignment="1">
      <alignment horizontal="center" vertical="center"/>
    </xf>
    <xf numFmtId="1" fontId="4" fillId="2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4" fontId="4" fillId="2" borderId="4" xfId="3" applyNumberFormat="1" applyFont="1" applyFill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4" fillId="2" borderId="2" xfId="5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9" fillId="0" borderId="0" xfId="0" applyFont="1"/>
    <xf numFmtId="0" fontId="20" fillId="0" borderId="0" xfId="6" applyFont="1"/>
  </cellXfs>
  <cellStyles count="7">
    <cellStyle name="Обычный" xfId="0" builtinId="0"/>
    <cellStyle name="Обычный 2" xfId="6"/>
    <cellStyle name="Обычный 3" xfId="1"/>
    <cellStyle name="Обычный 5 2 2 4" xfId="2"/>
    <cellStyle name="Обычный_Лист1" xfId="3"/>
    <cellStyle name="Обычный_Рішення про мб 2015 додатки соцкультура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topLeftCell="A64" zoomScaleSheetLayoutView="100" workbookViewId="0">
      <selection activeCell="D68" sqref="D68"/>
    </sheetView>
  </sheetViews>
  <sheetFormatPr defaultRowHeight="12.75" x14ac:dyDescent="0.2"/>
  <cols>
    <col min="1" max="1" width="15.140625" customWidth="1"/>
    <col min="2" max="2" width="10.7109375" customWidth="1"/>
    <col min="3" max="3" width="12.42578125" customWidth="1"/>
    <col min="4" max="4" width="15.7109375" customWidth="1"/>
    <col min="5" max="5" width="39.42578125" customWidth="1"/>
    <col min="7" max="7" width="13.42578125" customWidth="1"/>
    <col min="9" max="9" width="13.42578125" customWidth="1"/>
    <col min="10" max="10" width="6.5703125" customWidth="1"/>
  </cols>
  <sheetData>
    <row r="1" spans="1:10" x14ac:dyDescent="0.2">
      <c r="A1" s="1"/>
      <c r="B1" s="1"/>
      <c r="C1" s="1"/>
      <c r="D1" s="2"/>
      <c r="E1" s="1"/>
      <c r="F1" s="110" t="s">
        <v>0</v>
      </c>
      <c r="G1" s="110"/>
      <c r="H1" s="110"/>
      <c r="I1" s="69"/>
      <c r="J1" s="69"/>
    </row>
    <row r="2" spans="1:10" ht="11.25" customHeight="1" x14ac:dyDescent="0.2">
      <c r="A2" s="1"/>
      <c r="B2" s="1"/>
      <c r="C2" s="1"/>
      <c r="D2" s="2"/>
      <c r="E2" s="1"/>
      <c r="F2" s="110" t="s">
        <v>87</v>
      </c>
      <c r="G2" s="110"/>
      <c r="H2" s="110"/>
      <c r="I2" s="70"/>
      <c r="J2" s="70"/>
    </row>
    <row r="3" spans="1:10" ht="11.25" customHeight="1" x14ac:dyDescent="0.2">
      <c r="A3" s="1"/>
      <c r="B3" s="1"/>
      <c r="C3" s="1"/>
      <c r="D3" s="2"/>
      <c r="E3" s="1"/>
      <c r="F3" s="110" t="s">
        <v>88</v>
      </c>
      <c r="G3" s="110"/>
      <c r="H3" s="110"/>
      <c r="I3" s="70"/>
      <c r="J3" s="70"/>
    </row>
    <row r="4" spans="1:10" ht="11.25" customHeight="1" x14ac:dyDescent="0.2">
      <c r="A4" s="1"/>
      <c r="B4" s="1"/>
      <c r="C4" s="1"/>
      <c r="D4" s="2"/>
      <c r="E4" s="1"/>
      <c r="F4" s="110" t="s">
        <v>89</v>
      </c>
      <c r="G4" s="110"/>
      <c r="H4" s="110"/>
      <c r="I4" s="70"/>
      <c r="J4" s="70"/>
    </row>
    <row r="5" spans="1:10" x14ac:dyDescent="0.2">
      <c r="A5" s="1"/>
      <c r="B5" s="1"/>
      <c r="C5" s="1"/>
      <c r="D5" s="2"/>
      <c r="E5" s="1"/>
      <c r="F5" s="110" t="s">
        <v>90</v>
      </c>
      <c r="G5" s="110"/>
      <c r="H5" s="110"/>
      <c r="I5" s="69"/>
      <c r="J5" s="69"/>
    </row>
    <row r="6" spans="1:10" ht="46.5" customHeight="1" x14ac:dyDescent="0.2">
      <c r="A6" s="95" t="s">
        <v>23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">
      <c r="A7" s="3">
        <v>10306200000</v>
      </c>
      <c r="B7" s="4"/>
      <c r="C7" s="4"/>
      <c r="D7" s="4"/>
      <c r="E7" s="4"/>
      <c r="F7" s="4"/>
      <c r="G7" s="4"/>
      <c r="H7" s="4"/>
      <c r="I7" s="5"/>
      <c r="J7" s="4"/>
    </row>
    <row r="8" spans="1:10" x14ac:dyDescent="0.2">
      <c r="A8" s="6" t="s">
        <v>1</v>
      </c>
      <c r="B8" s="4"/>
      <c r="C8" s="4"/>
      <c r="D8" s="4"/>
      <c r="E8" s="4"/>
      <c r="F8" s="4"/>
      <c r="G8" s="4"/>
      <c r="H8" s="4"/>
      <c r="I8" s="5"/>
      <c r="J8" s="4"/>
    </row>
    <row r="9" spans="1:10" x14ac:dyDescent="0.2">
      <c r="A9" s="1"/>
      <c r="B9" s="1"/>
      <c r="C9" s="1"/>
      <c r="D9" s="2"/>
      <c r="E9" s="1"/>
      <c r="F9" s="2"/>
      <c r="G9" s="1"/>
      <c r="H9" s="1"/>
      <c r="I9" s="7"/>
      <c r="J9" s="8"/>
    </row>
    <row r="10" spans="1:10" x14ac:dyDescent="0.2">
      <c r="A10" s="84" t="s">
        <v>2</v>
      </c>
      <c r="B10" s="84" t="s">
        <v>3</v>
      </c>
      <c r="C10" s="84" t="s">
        <v>4</v>
      </c>
      <c r="D10" s="84" t="s">
        <v>5</v>
      </c>
      <c r="E10" s="84" t="s">
        <v>6</v>
      </c>
      <c r="F10" s="84" t="s">
        <v>7</v>
      </c>
      <c r="G10" s="84" t="s">
        <v>8</v>
      </c>
      <c r="H10" s="84" t="s">
        <v>9</v>
      </c>
      <c r="I10" s="94" t="s">
        <v>10</v>
      </c>
      <c r="J10" s="84" t="s">
        <v>11</v>
      </c>
    </row>
    <row r="11" spans="1:10" s="30" customFormat="1" ht="142.5" customHeight="1" x14ac:dyDescent="0.2">
      <c r="A11" s="84"/>
      <c r="B11" s="84"/>
      <c r="C11" s="84"/>
      <c r="D11" s="84"/>
      <c r="E11" s="84"/>
      <c r="F11" s="84"/>
      <c r="G11" s="84"/>
      <c r="H11" s="84"/>
      <c r="I11" s="94"/>
      <c r="J11" s="84"/>
    </row>
    <row r="12" spans="1:10" x14ac:dyDescent="0.2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7">
        <v>9</v>
      </c>
      <c r="J12" s="16">
        <v>10</v>
      </c>
    </row>
    <row r="13" spans="1:10" x14ac:dyDescent="0.2">
      <c r="A13" s="37" t="s">
        <v>51</v>
      </c>
      <c r="B13" s="37" t="s">
        <v>50</v>
      </c>
      <c r="C13" s="76" t="s">
        <v>49</v>
      </c>
      <c r="D13" s="77"/>
      <c r="E13" s="78"/>
      <c r="F13" s="16"/>
      <c r="G13" s="16"/>
      <c r="H13" s="16"/>
      <c r="I13" s="17"/>
      <c r="J13" s="16"/>
    </row>
    <row r="14" spans="1:10" ht="12.75" customHeight="1" x14ac:dyDescent="0.2">
      <c r="A14" s="37" t="s">
        <v>52</v>
      </c>
      <c r="B14" s="37" t="s">
        <v>50</v>
      </c>
      <c r="C14" s="79" t="s">
        <v>49</v>
      </c>
      <c r="D14" s="80"/>
      <c r="E14" s="81"/>
      <c r="F14" s="16"/>
      <c r="G14" s="67" t="s">
        <v>18</v>
      </c>
      <c r="H14" s="16"/>
      <c r="I14" s="45">
        <f>I15</f>
        <v>1350000</v>
      </c>
      <c r="J14" s="16"/>
    </row>
    <row r="15" spans="1:10" ht="76.5" x14ac:dyDescent="0.2">
      <c r="A15" s="37" t="s">
        <v>53</v>
      </c>
      <c r="B15" s="16">
        <v>2010</v>
      </c>
      <c r="C15" s="37" t="s">
        <v>54</v>
      </c>
      <c r="D15" s="38" t="s">
        <v>55</v>
      </c>
      <c r="E15" s="39" t="s">
        <v>56</v>
      </c>
      <c r="F15" s="16">
        <v>2020</v>
      </c>
      <c r="G15" s="40">
        <v>1350000</v>
      </c>
      <c r="H15" s="40"/>
      <c r="I15" s="46">
        <v>1350000</v>
      </c>
      <c r="J15" s="16">
        <v>100</v>
      </c>
    </row>
    <row r="16" spans="1:10" x14ac:dyDescent="0.2">
      <c r="A16" s="16"/>
      <c r="B16" s="16"/>
      <c r="C16" s="35"/>
      <c r="D16" s="36"/>
      <c r="E16" s="34"/>
      <c r="F16" s="16"/>
      <c r="G16" s="40"/>
      <c r="H16" s="16"/>
      <c r="I16" s="46"/>
      <c r="J16" s="16"/>
    </row>
    <row r="17" spans="1:11" x14ac:dyDescent="0.2">
      <c r="A17" s="18" t="s">
        <v>12</v>
      </c>
      <c r="B17" s="18" t="s">
        <v>13</v>
      </c>
      <c r="C17" s="89" t="s">
        <v>24</v>
      </c>
      <c r="D17" s="86"/>
      <c r="E17" s="87"/>
      <c r="F17" s="17"/>
      <c r="G17" s="41"/>
      <c r="H17" s="17"/>
      <c r="I17" s="21">
        <f>I18+I47</f>
        <v>10936720</v>
      </c>
      <c r="J17" s="17"/>
    </row>
    <row r="18" spans="1:11" s="9" customFormat="1" ht="13.5" x14ac:dyDescent="0.2">
      <c r="A18" s="22" t="s">
        <v>21</v>
      </c>
      <c r="B18" s="22" t="s">
        <v>13</v>
      </c>
      <c r="C18" s="88" t="s">
        <v>24</v>
      </c>
      <c r="D18" s="86"/>
      <c r="E18" s="87"/>
      <c r="F18" s="23"/>
      <c r="G18" s="43"/>
      <c r="H18" s="23"/>
      <c r="I18" s="24">
        <f>I42+I41+I43+I46+I44+I39+I20+I21+I22+I23+I24+I25+I26+I27+I28+I29+I30+I31+I32+I34+I33+I35+I36+I37</f>
        <v>9211720</v>
      </c>
      <c r="J18" s="23"/>
    </row>
    <row r="19" spans="1:11" s="55" customFormat="1" ht="13.5" x14ac:dyDescent="0.2">
      <c r="A19" s="71">
        <v>611020</v>
      </c>
      <c r="B19" s="71">
        <v>1020</v>
      </c>
      <c r="C19" s="91" t="s">
        <v>76</v>
      </c>
      <c r="D19" s="90" t="s">
        <v>75</v>
      </c>
      <c r="E19" s="56"/>
      <c r="F19" s="45"/>
      <c r="G19" s="45" t="s">
        <v>18</v>
      </c>
      <c r="H19" s="45"/>
      <c r="I19" s="45">
        <f>SUM(I20:I37)</f>
        <v>3635139</v>
      </c>
      <c r="J19" s="45"/>
    </row>
    <row r="20" spans="1:11" ht="50.25" customHeight="1" x14ac:dyDescent="0.2">
      <c r="A20" s="72"/>
      <c r="B20" s="72"/>
      <c r="C20" s="72"/>
      <c r="D20" s="72"/>
      <c r="E20" s="20" t="s">
        <v>57</v>
      </c>
      <c r="F20" s="17">
        <v>2020</v>
      </c>
      <c r="G20" s="41">
        <v>62310</v>
      </c>
      <c r="H20" s="17"/>
      <c r="I20" s="25">
        <v>62310</v>
      </c>
      <c r="J20" s="17">
        <v>100</v>
      </c>
      <c r="K20" s="64">
        <f t="shared" ref="K20:K67" si="0">I20-G20</f>
        <v>0</v>
      </c>
    </row>
    <row r="21" spans="1:11" ht="50.25" customHeight="1" x14ac:dyDescent="0.2">
      <c r="A21" s="72"/>
      <c r="B21" s="72"/>
      <c r="C21" s="72"/>
      <c r="D21" s="72"/>
      <c r="E21" s="20" t="s">
        <v>58</v>
      </c>
      <c r="F21" s="17">
        <v>2020</v>
      </c>
      <c r="G21" s="41">
        <v>36008</v>
      </c>
      <c r="H21" s="17"/>
      <c r="I21" s="25">
        <v>36008</v>
      </c>
      <c r="J21" s="17">
        <v>100</v>
      </c>
      <c r="K21" s="64">
        <f t="shared" si="0"/>
        <v>0</v>
      </c>
    </row>
    <row r="22" spans="1:11" ht="50.25" customHeight="1" x14ac:dyDescent="0.2">
      <c r="A22" s="72"/>
      <c r="B22" s="72"/>
      <c r="C22" s="72"/>
      <c r="D22" s="72"/>
      <c r="E22" s="20" t="s">
        <v>59</v>
      </c>
      <c r="F22" s="17">
        <v>2020</v>
      </c>
      <c r="G22" s="41">
        <v>36008</v>
      </c>
      <c r="H22" s="17"/>
      <c r="I22" s="25">
        <v>36008</v>
      </c>
      <c r="J22" s="17">
        <v>100</v>
      </c>
      <c r="K22" s="64">
        <f t="shared" si="0"/>
        <v>0</v>
      </c>
    </row>
    <row r="23" spans="1:11" ht="50.25" customHeight="1" x14ac:dyDescent="0.2">
      <c r="A23" s="72"/>
      <c r="B23" s="72"/>
      <c r="C23" s="72"/>
      <c r="D23" s="72"/>
      <c r="E23" s="20" t="s">
        <v>60</v>
      </c>
      <c r="F23" s="17">
        <v>2020</v>
      </c>
      <c r="G23" s="41">
        <v>24008</v>
      </c>
      <c r="H23" s="17"/>
      <c r="I23" s="25">
        <v>24008</v>
      </c>
      <c r="J23" s="17">
        <v>100</v>
      </c>
      <c r="K23" s="64">
        <f t="shared" si="0"/>
        <v>0</v>
      </c>
    </row>
    <row r="24" spans="1:11" ht="50.25" customHeight="1" x14ac:dyDescent="0.2">
      <c r="A24" s="72"/>
      <c r="B24" s="72"/>
      <c r="C24" s="72"/>
      <c r="D24" s="72"/>
      <c r="E24" s="20" t="s">
        <v>61</v>
      </c>
      <c r="F24" s="17">
        <v>2020</v>
      </c>
      <c r="G24" s="41">
        <v>49800</v>
      </c>
      <c r="H24" s="17"/>
      <c r="I24" s="25">
        <v>49800</v>
      </c>
      <c r="J24" s="17">
        <v>100</v>
      </c>
      <c r="K24" s="64">
        <f t="shared" si="0"/>
        <v>0</v>
      </c>
    </row>
    <row r="25" spans="1:11" ht="50.25" customHeight="1" x14ac:dyDescent="0.2">
      <c r="A25" s="72"/>
      <c r="B25" s="72"/>
      <c r="C25" s="72"/>
      <c r="D25" s="72"/>
      <c r="E25" s="20" t="s">
        <v>62</v>
      </c>
      <c r="F25" s="17">
        <v>2020</v>
      </c>
      <c r="G25" s="41">
        <v>62310</v>
      </c>
      <c r="H25" s="17"/>
      <c r="I25" s="25">
        <v>62310</v>
      </c>
      <c r="J25" s="17">
        <v>100</v>
      </c>
      <c r="K25" s="64">
        <f t="shared" si="0"/>
        <v>0</v>
      </c>
    </row>
    <row r="26" spans="1:11" ht="50.25" customHeight="1" x14ac:dyDescent="0.2">
      <c r="A26" s="72"/>
      <c r="B26" s="72"/>
      <c r="C26" s="72"/>
      <c r="D26" s="72"/>
      <c r="E26" s="20" t="s">
        <v>63</v>
      </c>
      <c r="F26" s="17">
        <v>2020</v>
      </c>
      <c r="G26" s="41">
        <v>36008</v>
      </c>
      <c r="H26" s="17"/>
      <c r="I26" s="25">
        <v>36008</v>
      </c>
      <c r="J26" s="17">
        <v>100</v>
      </c>
      <c r="K26" s="64">
        <f t="shared" si="0"/>
        <v>0</v>
      </c>
    </row>
    <row r="27" spans="1:11" ht="50.25" customHeight="1" x14ac:dyDescent="0.2">
      <c r="A27" s="72"/>
      <c r="B27" s="72"/>
      <c r="C27" s="72"/>
      <c r="D27" s="72"/>
      <c r="E27" s="20" t="s">
        <v>64</v>
      </c>
      <c r="F27" s="17">
        <v>2020</v>
      </c>
      <c r="G27" s="41">
        <v>27000</v>
      </c>
      <c r="H27" s="17"/>
      <c r="I27" s="25">
        <v>27000</v>
      </c>
      <c r="J27" s="17">
        <v>100</v>
      </c>
      <c r="K27" s="64">
        <f t="shared" si="0"/>
        <v>0</v>
      </c>
    </row>
    <row r="28" spans="1:11" ht="50.25" customHeight="1" x14ac:dyDescent="0.2">
      <c r="A28" s="72"/>
      <c r="B28" s="72"/>
      <c r="C28" s="72"/>
      <c r="D28" s="72"/>
      <c r="E28" s="20" t="s">
        <v>65</v>
      </c>
      <c r="F28" s="17">
        <v>2020</v>
      </c>
      <c r="G28" s="41">
        <v>45000</v>
      </c>
      <c r="H28" s="17"/>
      <c r="I28" s="25">
        <v>45000</v>
      </c>
      <c r="J28" s="17">
        <v>100</v>
      </c>
      <c r="K28" s="64">
        <f t="shared" si="0"/>
        <v>0</v>
      </c>
    </row>
    <row r="29" spans="1:11" ht="50.25" customHeight="1" x14ac:dyDescent="0.2">
      <c r="A29" s="72"/>
      <c r="B29" s="72"/>
      <c r="C29" s="72"/>
      <c r="D29" s="72"/>
      <c r="E29" s="20" t="s">
        <v>66</v>
      </c>
      <c r="F29" s="50">
        <v>2020</v>
      </c>
      <c r="G29" s="48">
        <v>40000</v>
      </c>
      <c r="H29" s="48"/>
      <c r="I29" s="49">
        <v>40000</v>
      </c>
      <c r="J29" s="48">
        <v>100</v>
      </c>
      <c r="K29" s="64">
        <f t="shared" si="0"/>
        <v>0</v>
      </c>
    </row>
    <row r="30" spans="1:11" ht="50.25" customHeight="1" x14ac:dyDescent="0.2">
      <c r="A30" s="72"/>
      <c r="B30" s="72"/>
      <c r="C30" s="72"/>
      <c r="D30" s="72"/>
      <c r="E30" s="20" t="s">
        <v>67</v>
      </c>
      <c r="F30" s="50">
        <v>2020</v>
      </c>
      <c r="G30" s="48">
        <v>907536</v>
      </c>
      <c r="H30" s="48"/>
      <c r="I30" s="52">
        <v>907536</v>
      </c>
      <c r="J30" s="48">
        <v>100</v>
      </c>
      <c r="K30" s="64">
        <f t="shared" si="0"/>
        <v>0</v>
      </c>
    </row>
    <row r="31" spans="1:11" ht="50.25" customHeight="1" x14ac:dyDescent="0.2">
      <c r="A31" s="72"/>
      <c r="B31" s="72"/>
      <c r="C31" s="72"/>
      <c r="D31" s="72"/>
      <c r="E31" s="20" t="s">
        <v>68</v>
      </c>
      <c r="F31" s="50">
        <v>2020</v>
      </c>
      <c r="G31" s="48">
        <v>365473</v>
      </c>
      <c r="H31" s="48"/>
      <c r="I31" s="52">
        <v>365473</v>
      </c>
      <c r="J31" s="48">
        <v>100</v>
      </c>
      <c r="K31" s="64">
        <f t="shared" si="0"/>
        <v>0</v>
      </c>
    </row>
    <row r="32" spans="1:11" ht="50.25" customHeight="1" x14ac:dyDescent="0.2">
      <c r="A32" s="72"/>
      <c r="B32" s="72"/>
      <c r="C32" s="72"/>
      <c r="D32" s="72"/>
      <c r="E32" s="20" t="s">
        <v>69</v>
      </c>
      <c r="F32" s="50">
        <v>2020</v>
      </c>
      <c r="G32" s="48">
        <v>298248</v>
      </c>
      <c r="H32" s="48"/>
      <c r="I32" s="52">
        <v>298248</v>
      </c>
      <c r="J32" s="48">
        <v>100</v>
      </c>
      <c r="K32" s="64">
        <f t="shared" si="0"/>
        <v>0</v>
      </c>
    </row>
    <row r="33" spans="1:11" ht="50.25" customHeight="1" x14ac:dyDescent="0.2">
      <c r="A33" s="72"/>
      <c r="B33" s="72"/>
      <c r="C33" s="72"/>
      <c r="D33" s="72"/>
      <c r="E33" s="20" t="s">
        <v>70</v>
      </c>
      <c r="F33" s="51">
        <v>2020</v>
      </c>
      <c r="G33" s="41">
        <v>168180</v>
      </c>
      <c r="H33" s="41"/>
      <c r="I33" s="53">
        <v>168180</v>
      </c>
      <c r="J33" s="41">
        <v>100</v>
      </c>
      <c r="K33" s="64">
        <f t="shared" si="0"/>
        <v>0</v>
      </c>
    </row>
    <row r="34" spans="1:11" ht="50.25" customHeight="1" x14ac:dyDescent="0.2">
      <c r="A34" s="72"/>
      <c r="B34" s="72"/>
      <c r="C34" s="72"/>
      <c r="D34" s="72"/>
      <c r="E34" s="20" t="s">
        <v>71</v>
      </c>
      <c r="F34" s="51">
        <v>2020</v>
      </c>
      <c r="G34" s="41">
        <v>757770</v>
      </c>
      <c r="H34" s="41"/>
      <c r="I34" s="53">
        <v>757770</v>
      </c>
      <c r="J34" s="41">
        <v>100</v>
      </c>
      <c r="K34" s="64">
        <f t="shared" si="0"/>
        <v>0</v>
      </c>
    </row>
    <row r="35" spans="1:11" ht="50.25" customHeight="1" x14ac:dyDescent="0.2">
      <c r="A35" s="72"/>
      <c r="B35" s="72"/>
      <c r="C35" s="72"/>
      <c r="D35" s="72"/>
      <c r="E35" s="20" t="s">
        <v>72</v>
      </c>
      <c r="F35" s="51">
        <v>2020</v>
      </c>
      <c r="G35" s="41">
        <v>169480</v>
      </c>
      <c r="H35" s="41"/>
      <c r="I35" s="53">
        <v>169480</v>
      </c>
      <c r="J35" s="41">
        <v>100</v>
      </c>
      <c r="K35" s="64">
        <f t="shared" si="0"/>
        <v>0</v>
      </c>
    </row>
    <row r="36" spans="1:11" ht="50.25" customHeight="1" x14ac:dyDescent="0.2">
      <c r="A36" s="72"/>
      <c r="B36" s="72"/>
      <c r="C36" s="72"/>
      <c r="D36" s="72"/>
      <c r="E36" s="20" t="s">
        <v>73</v>
      </c>
      <c r="F36" s="51">
        <v>2020</v>
      </c>
      <c r="G36" s="41">
        <v>260000</v>
      </c>
      <c r="H36" s="41"/>
      <c r="I36" s="53">
        <v>260000</v>
      </c>
      <c r="J36" s="41">
        <v>100</v>
      </c>
      <c r="K36" s="64">
        <f t="shared" si="0"/>
        <v>0</v>
      </c>
    </row>
    <row r="37" spans="1:11" ht="50.25" customHeight="1" x14ac:dyDescent="0.2">
      <c r="A37" s="73"/>
      <c r="B37" s="73"/>
      <c r="C37" s="73"/>
      <c r="D37" s="73"/>
      <c r="E37" s="20" t="s">
        <v>74</v>
      </c>
      <c r="F37" s="51">
        <v>2020</v>
      </c>
      <c r="G37" s="41">
        <v>290000</v>
      </c>
      <c r="H37" s="41"/>
      <c r="I37" s="53">
        <v>290000</v>
      </c>
      <c r="J37" s="41">
        <v>100</v>
      </c>
      <c r="K37" s="64">
        <f t="shared" si="0"/>
        <v>0</v>
      </c>
    </row>
    <row r="38" spans="1:11" s="55" customFormat="1" ht="18.75" customHeight="1" x14ac:dyDescent="0.2">
      <c r="A38" s="82" t="s">
        <v>25</v>
      </c>
      <c r="B38" s="82">
        <v>7321</v>
      </c>
      <c r="C38" s="92" t="s">
        <v>29</v>
      </c>
      <c r="D38" s="74" t="s">
        <v>27</v>
      </c>
      <c r="E38" s="54"/>
      <c r="F38" s="45"/>
      <c r="G38" s="45" t="s">
        <v>18</v>
      </c>
      <c r="H38" s="45"/>
      <c r="I38" s="45">
        <f>SUM(I39:I46)</f>
        <v>6396326</v>
      </c>
      <c r="J38" s="45"/>
      <c r="K38" s="64" t="e">
        <f t="shared" si="0"/>
        <v>#VALUE!</v>
      </c>
    </row>
    <row r="39" spans="1:11" s="55" customFormat="1" ht="50.25" customHeight="1" x14ac:dyDescent="0.2">
      <c r="A39" s="83"/>
      <c r="B39" s="83"/>
      <c r="C39" s="93"/>
      <c r="D39" s="75"/>
      <c r="E39" s="20" t="s">
        <v>43</v>
      </c>
      <c r="F39" s="17">
        <v>2020</v>
      </c>
      <c r="G39" s="41">
        <v>70000</v>
      </c>
      <c r="H39" s="17"/>
      <c r="I39" s="25">
        <v>70000</v>
      </c>
      <c r="J39" s="17">
        <v>100</v>
      </c>
      <c r="K39" s="64"/>
    </row>
    <row r="40" spans="1:11" s="55" customFormat="1" ht="60.75" customHeight="1" x14ac:dyDescent="0.2">
      <c r="A40" s="83"/>
      <c r="B40" s="83"/>
      <c r="C40" s="93"/>
      <c r="D40" s="75"/>
      <c r="E40" s="20" t="s">
        <v>48</v>
      </c>
      <c r="F40" s="51">
        <v>2020</v>
      </c>
      <c r="G40" s="46">
        <v>65648</v>
      </c>
      <c r="H40" s="46"/>
      <c r="I40" s="25">
        <v>65648</v>
      </c>
      <c r="J40" s="46">
        <v>100</v>
      </c>
      <c r="K40" s="64"/>
    </row>
    <row r="41" spans="1:11" ht="50.25" customHeight="1" x14ac:dyDescent="0.2">
      <c r="A41" s="72"/>
      <c r="B41" s="72"/>
      <c r="C41" s="72"/>
      <c r="D41" s="72"/>
      <c r="E41" s="20" t="s">
        <v>46</v>
      </c>
      <c r="F41" s="17">
        <v>2020</v>
      </c>
      <c r="G41" s="41">
        <v>234000</v>
      </c>
      <c r="H41" s="17"/>
      <c r="I41" s="25">
        <v>234000</v>
      </c>
      <c r="J41" s="17">
        <v>100</v>
      </c>
      <c r="K41" s="64">
        <f t="shared" si="0"/>
        <v>0</v>
      </c>
    </row>
    <row r="42" spans="1:11" ht="50.25" customHeight="1" x14ac:dyDescent="0.2">
      <c r="A42" s="72"/>
      <c r="B42" s="72"/>
      <c r="C42" s="72"/>
      <c r="D42" s="72"/>
      <c r="E42" s="20" t="s">
        <v>45</v>
      </c>
      <c r="F42" s="17">
        <v>2020</v>
      </c>
      <c r="G42" s="41">
        <v>68820</v>
      </c>
      <c r="H42" s="17"/>
      <c r="I42" s="25">
        <v>68820</v>
      </c>
      <c r="J42" s="17">
        <v>100</v>
      </c>
      <c r="K42" s="64"/>
    </row>
    <row r="43" spans="1:11" ht="50.25" customHeight="1" x14ac:dyDescent="0.2">
      <c r="A43" s="72"/>
      <c r="B43" s="72"/>
      <c r="C43" s="72"/>
      <c r="D43" s="72"/>
      <c r="E43" s="20" t="s">
        <v>32</v>
      </c>
      <c r="F43" s="17">
        <v>2020</v>
      </c>
      <c r="G43" s="41">
        <v>2368973</v>
      </c>
      <c r="H43" s="17"/>
      <c r="I43" s="25">
        <v>2368973</v>
      </c>
      <c r="J43" s="17">
        <v>100</v>
      </c>
      <c r="K43" s="64">
        <f t="shared" si="0"/>
        <v>0</v>
      </c>
    </row>
    <row r="44" spans="1:11" ht="50.25" customHeight="1" x14ac:dyDescent="0.2">
      <c r="A44" s="72"/>
      <c r="B44" s="72"/>
      <c r="C44" s="72"/>
      <c r="D44" s="72"/>
      <c r="E44" s="20" t="s">
        <v>47</v>
      </c>
      <c r="F44" s="17">
        <v>2020</v>
      </c>
      <c r="G44" s="41">
        <v>1606039</v>
      </c>
      <c r="H44" s="17"/>
      <c r="I44" s="25">
        <v>1343820</v>
      </c>
      <c r="J44" s="17">
        <v>85</v>
      </c>
      <c r="K44" s="64">
        <f t="shared" si="0"/>
        <v>-262219</v>
      </c>
    </row>
    <row r="45" spans="1:11" ht="50.25" customHeight="1" x14ac:dyDescent="0.2">
      <c r="A45" s="72"/>
      <c r="B45" s="72"/>
      <c r="C45" s="72"/>
      <c r="D45" s="72"/>
      <c r="E45" s="20" t="s">
        <v>33</v>
      </c>
      <c r="F45" s="17">
        <v>2020</v>
      </c>
      <c r="G45" s="17">
        <v>754097</v>
      </c>
      <c r="H45" s="17"/>
      <c r="I45" s="25">
        <v>754097</v>
      </c>
      <c r="J45" s="17">
        <v>100</v>
      </c>
      <c r="K45" s="64"/>
    </row>
    <row r="46" spans="1:11" ht="50.25" customHeight="1" x14ac:dyDescent="0.2">
      <c r="A46" s="72"/>
      <c r="B46" s="72"/>
      <c r="C46" s="72"/>
      <c r="D46" s="72"/>
      <c r="E46" s="20" t="s">
        <v>34</v>
      </c>
      <c r="F46" s="17">
        <v>2020</v>
      </c>
      <c r="G46" s="41">
        <v>1490968</v>
      </c>
      <c r="H46" s="17"/>
      <c r="I46" s="25">
        <v>1490968</v>
      </c>
      <c r="J46" s="17">
        <v>100</v>
      </c>
      <c r="K46" s="64">
        <f t="shared" si="0"/>
        <v>0</v>
      </c>
    </row>
    <row r="47" spans="1:11" s="12" customFormat="1" ht="13.5" x14ac:dyDescent="0.2">
      <c r="A47" s="10"/>
      <c r="B47" s="11"/>
      <c r="C47" s="85" t="s">
        <v>20</v>
      </c>
      <c r="D47" s="86"/>
      <c r="E47" s="87"/>
      <c r="F47" s="23"/>
      <c r="G47" s="24" t="s">
        <v>18</v>
      </c>
      <c r="H47" s="23"/>
      <c r="I47" s="24">
        <f>I48+I49</f>
        <v>1725000</v>
      </c>
      <c r="J47" s="23"/>
      <c r="K47" s="64" t="e">
        <f t="shared" si="0"/>
        <v>#VALUE!</v>
      </c>
    </row>
    <row r="48" spans="1:11" s="13" customFormat="1" ht="102" x14ac:dyDescent="0.2">
      <c r="A48" s="82" t="s">
        <v>26</v>
      </c>
      <c r="B48" s="82">
        <v>7324</v>
      </c>
      <c r="C48" s="92" t="s">
        <v>29</v>
      </c>
      <c r="D48" s="74" t="s">
        <v>28</v>
      </c>
      <c r="E48" s="20" t="s">
        <v>31</v>
      </c>
      <c r="F48" s="17">
        <v>2020</v>
      </c>
      <c r="G48" s="41">
        <v>1454734</v>
      </c>
      <c r="H48" s="17"/>
      <c r="I48" s="25">
        <v>1454734</v>
      </c>
      <c r="J48" s="17">
        <v>100</v>
      </c>
      <c r="K48" s="64">
        <f t="shared" si="0"/>
        <v>0</v>
      </c>
    </row>
    <row r="49" spans="1:11" s="13" customFormat="1" ht="25.5" x14ac:dyDescent="0.2">
      <c r="A49" s="102"/>
      <c r="B49" s="102"/>
      <c r="C49" s="102"/>
      <c r="D49" s="108"/>
      <c r="E49" s="20" t="s">
        <v>44</v>
      </c>
      <c r="F49" s="17">
        <v>2020</v>
      </c>
      <c r="G49" s="41">
        <v>270266</v>
      </c>
      <c r="H49" s="17"/>
      <c r="I49" s="25">
        <f>445266-175000</f>
        <v>270266</v>
      </c>
      <c r="J49" s="17">
        <v>100</v>
      </c>
      <c r="K49" s="64">
        <f t="shared" si="0"/>
        <v>0</v>
      </c>
    </row>
    <row r="50" spans="1:11" s="60" customFormat="1" x14ac:dyDescent="0.2">
      <c r="A50" s="62">
        <v>3700000</v>
      </c>
      <c r="B50" s="63" t="s">
        <v>14</v>
      </c>
      <c r="C50" s="103" t="s">
        <v>22</v>
      </c>
      <c r="D50" s="104"/>
      <c r="E50" s="105"/>
      <c r="F50" s="59"/>
      <c r="G50" s="21" t="s">
        <v>18</v>
      </c>
      <c r="H50" s="21"/>
      <c r="I50" s="21">
        <f>I51+I52</f>
        <v>11193115.750000002</v>
      </c>
      <c r="J50" s="59"/>
      <c r="K50" s="64" t="e">
        <f t="shared" si="0"/>
        <v>#VALUE!</v>
      </c>
    </row>
    <row r="51" spans="1:11" ht="89.25" x14ac:dyDescent="0.2">
      <c r="A51" s="57">
        <v>3719750</v>
      </c>
      <c r="B51" s="58" t="s">
        <v>81</v>
      </c>
      <c r="C51" s="65" t="s">
        <v>16</v>
      </c>
      <c r="D51" s="66" t="s">
        <v>82</v>
      </c>
      <c r="E51" s="31" t="s">
        <v>35</v>
      </c>
      <c r="F51" s="17">
        <v>2020</v>
      </c>
      <c r="G51" s="44">
        <v>1500000</v>
      </c>
      <c r="H51" s="25"/>
      <c r="I51" s="25">
        <v>375000</v>
      </c>
      <c r="J51" s="17">
        <v>25</v>
      </c>
      <c r="K51" s="64">
        <f t="shared" si="0"/>
        <v>-1125000</v>
      </c>
    </row>
    <row r="52" spans="1:11" s="55" customFormat="1" ht="13.5" x14ac:dyDescent="0.2">
      <c r="A52" s="96">
        <v>3719770</v>
      </c>
      <c r="B52" s="99" t="s">
        <v>15</v>
      </c>
      <c r="C52" s="100" t="s">
        <v>16</v>
      </c>
      <c r="D52" s="106" t="s">
        <v>17</v>
      </c>
      <c r="E52" s="61"/>
      <c r="F52" s="45"/>
      <c r="G52" s="24" t="s">
        <v>18</v>
      </c>
      <c r="H52" s="24"/>
      <c r="I52" s="24">
        <f>SUM(I53:I66)</f>
        <v>10818115.750000002</v>
      </c>
      <c r="J52" s="45"/>
      <c r="K52" s="64" t="e">
        <f t="shared" si="0"/>
        <v>#VALUE!</v>
      </c>
    </row>
    <row r="53" spans="1:11" ht="38.25" x14ac:dyDescent="0.2">
      <c r="A53" s="97"/>
      <c r="B53" s="97"/>
      <c r="C53" s="101"/>
      <c r="D53" s="107"/>
      <c r="E53" s="31" t="s">
        <v>36</v>
      </c>
      <c r="F53" s="17">
        <v>2020</v>
      </c>
      <c r="G53" s="44">
        <v>962062</v>
      </c>
      <c r="H53" s="25"/>
      <c r="I53" s="25">
        <v>817752.7</v>
      </c>
      <c r="J53" s="17">
        <v>85</v>
      </c>
      <c r="K53" s="64">
        <f t="shared" si="0"/>
        <v>-144309.30000000005</v>
      </c>
    </row>
    <row r="54" spans="1:11" ht="63.75" x14ac:dyDescent="0.2">
      <c r="A54" s="97"/>
      <c r="B54" s="97"/>
      <c r="C54" s="101"/>
      <c r="D54" s="107"/>
      <c r="E54" s="31" t="s">
        <v>37</v>
      </c>
      <c r="F54" s="17">
        <v>2020</v>
      </c>
      <c r="G54" s="44">
        <v>338820</v>
      </c>
      <c r="H54" s="25"/>
      <c r="I54" s="25">
        <v>338820</v>
      </c>
      <c r="J54" s="17">
        <v>85</v>
      </c>
      <c r="K54" s="64">
        <f t="shared" si="0"/>
        <v>0</v>
      </c>
    </row>
    <row r="55" spans="1:11" ht="38.25" x14ac:dyDescent="0.2">
      <c r="A55" s="97"/>
      <c r="B55" s="97"/>
      <c r="C55" s="101"/>
      <c r="D55" s="107"/>
      <c r="E55" s="31" t="s">
        <v>38</v>
      </c>
      <c r="F55" s="17">
        <v>2020</v>
      </c>
      <c r="G55" s="44">
        <v>599844</v>
      </c>
      <c r="H55" s="25"/>
      <c r="I55" s="25">
        <v>599844</v>
      </c>
      <c r="J55" s="17">
        <v>85</v>
      </c>
      <c r="K55" s="64">
        <f t="shared" si="0"/>
        <v>0</v>
      </c>
    </row>
    <row r="56" spans="1:11" ht="38.25" x14ac:dyDescent="0.2">
      <c r="A56" s="97"/>
      <c r="B56" s="97"/>
      <c r="C56" s="101"/>
      <c r="D56" s="107"/>
      <c r="E56" s="31" t="s">
        <v>39</v>
      </c>
      <c r="F56" s="17">
        <v>2020</v>
      </c>
      <c r="G56" s="44">
        <v>1400000</v>
      </c>
      <c r="H56" s="25"/>
      <c r="I56" s="25">
        <v>1190000</v>
      </c>
      <c r="J56" s="17">
        <v>85</v>
      </c>
      <c r="K56" s="64">
        <f t="shared" si="0"/>
        <v>-210000</v>
      </c>
    </row>
    <row r="57" spans="1:11" ht="38.25" x14ac:dyDescent="0.2">
      <c r="A57" s="97"/>
      <c r="B57" s="97"/>
      <c r="C57" s="101"/>
      <c r="D57" s="107"/>
      <c r="E57" s="31" t="s">
        <v>83</v>
      </c>
      <c r="F57" s="32">
        <v>2020</v>
      </c>
      <c r="G57" s="42">
        <v>1443830</v>
      </c>
      <c r="H57" s="33"/>
      <c r="I57" s="47">
        <v>1227255.5</v>
      </c>
      <c r="J57" s="32">
        <v>85</v>
      </c>
      <c r="K57" s="64">
        <f t="shared" si="0"/>
        <v>-216574.5</v>
      </c>
    </row>
    <row r="58" spans="1:11" ht="51" x14ac:dyDescent="0.2">
      <c r="A58" s="97"/>
      <c r="B58" s="97"/>
      <c r="C58" s="101"/>
      <c r="D58" s="107"/>
      <c r="E58" s="31" t="s">
        <v>84</v>
      </c>
      <c r="F58" s="32">
        <v>2020</v>
      </c>
      <c r="G58" s="42">
        <v>1497147</v>
      </c>
      <c r="H58" s="33"/>
      <c r="I58" s="47">
        <v>1272574.95</v>
      </c>
      <c r="J58" s="32">
        <v>85</v>
      </c>
      <c r="K58" s="64">
        <f t="shared" si="0"/>
        <v>-224572.05000000005</v>
      </c>
    </row>
    <row r="59" spans="1:11" ht="38.25" x14ac:dyDescent="0.2">
      <c r="A59" s="97"/>
      <c r="B59" s="97"/>
      <c r="C59" s="101"/>
      <c r="D59" s="107"/>
      <c r="E59" s="31" t="s">
        <v>40</v>
      </c>
      <c r="F59" s="32">
        <v>2020</v>
      </c>
      <c r="G59" s="42">
        <v>1363238</v>
      </c>
      <c r="H59" s="33"/>
      <c r="I59" s="47">
        <v>1158752.3</v>
      </c>
      <c r="J59" s="32">
        <v>85</v>
      </c>
      <c r="K59" s="64">
        <f t="shared" si="0"/>
        <v>-204485.69999999995</v>
      </c>
    </row>
    <row r="60" spans="1:11" ht="25.5" x14ac:dyDescent="0.2">
      <c r="A60" s="97"/>
      <c r="B60" s="97"/>
      <c r="C60" s="101"/>
      <c r="D60" s="107"/>
      <c r="E60" s="31" t="s">
        <v>41</v>
      </c>
      <c r="F60" s="32">
        <v>2020</v>
      </c>
      <c r="G60" s="42">
        <v>1486507</v>
      </c>
      <c r="H60" s="33"/>
      <c r="I60" s="47">
        <v>1337856.3</v>
      </c>
      <c r="J60" s="32">
        <v>85</v>
      </c>
      <c r="K60" s="64">
        <f t="shared" si="0"/>
        <v>-148650.69999999995</v>
      </c>
    </row>
    <row r="61" spans="1:11" ht="51" x14ac:dyDescent="0.2">
      <c r="A61" s="97"/>
      <c r="B61" s="97"/>
      <c r="C61" s="101"/>
      <c r="D61" s="107"/>
      <c r="E61" s="31" t="s">
        <v>42</v>
      </c>
      <c r="F61" s="32">
        <v>2020</v>
      </c>
      <c r="G61" s="42">
        <v>1450000</v>
      </c>
      <c r="H61" s="33"/>
      <c r="I61" s="47">
        <v>1232500</v>
      </c>
      <c r="J61" s="32">
        <v>85</v>
      </c>
      <c r="K61" s="64">
        <f t="shared" si="0"/>
        <v>-217500</v>
      </c>
    </row>
    <row r="62" spans="1:11" ht="38.25" x14ac:dyDescent="0.2">
      <c r="A62" s="97"/>
      <c r="B62" s="97"/>
      <c r="C62" s="101"/>
      <c r="D62" s="107"/>
      <c r="E62" s="31" t="s">
        <v>77</v>
      </c>
      <c r="F62" s="17">
        <v>2020</v>
      </c>
      <c r="G62" s="44">
        <v>297679.40000000002</v>
      </c>
      <c r="H62" s="25"/>
      <c r="I62" s="25">
        <v>297679.40000000002</v>
      </c>
      <c r="J62" s="17">
        <v>100</v>
      </c>
      <c r="K62" s="64">
        <f t="shared" si="0"/>
        <v>0</v>
      </c>
    </row>
    <row r="63" spans="1:11" ht="38.25" x14ac:dyDescent="0.2">
      <c r="A63" s="97"/>
      <c r="B63" s="97"/>
      <c r="C63" s="101"/>
      <c r="D63" s="107"/>
      <c r="E63" s="31" t="s">
        <v>78</v>
      </c>
      <c r="F63" s="17">
        <v>2020</v>
      </c>
      <c r="G63" s="44">
        <v>196743.3</v>
      </c>
      <c r="H63" s="25"/>
      <c r="I63" s="25">
        <v>196743.3</v>
      </c>
      <c r="J63" s="17">
        <v>100</v>
      </c>
      <c r="K63" s="64">
        <f t="shared" si="0"/>
        <v>0</v>
      </c>
    </row>
    <row r="64" spans="1:11" ht="38.25" x14ac:dyDescent="0.2">
      <c r="A64" s="97"/>
      <c r="B64" s="97"/>
      <c r="C64" s="101"/>
      <c r="D64" s="107"/>
      <c r="E64" s="31" t="s">
        <v>79</v>
      </c>
      <c r="F64" s="17">
        <v>2020</v>
      </c>
      <c r="G64" s="44">
        <v>298467.3</v>
      </c>
      <c r="H64" s="25"/>
      <c r="I64" s="25">
        <v>298467.3</v>
      </c>
      <c r="J64" s="17">
        <v>100</v>
      </c>
      <c r="K64" s="64">
        <f t="shared" si="0"/>
        <v>0</v>
      </c>
    </row>
    <row r="65" spans="1:11" ht="38.25" x14ac:dyDescent="0.2">
      <c r="A65" s="97"/>
      <c r="B65" s="97"/>
      <c r="C65" s="101"/>
      <c r="D65" s="107"/>
      <c r="E65" s="31" t="s">
        <v>80</v>
      </c>
      <c r="F65" s="17">
        <v>2020</v>
      </c>
      <c r="G65" s="44">
        <v>99870</v>
      </c>
      <c r="H65" s="25"/>
      <c r="I65" s="25">
        <v>99870</v>
      </c>
      <c r="J65" s="17">
        <v>100</v>
      </c>
      <c r="K65" s="64">
        <f t="shared" si="0"/>
        <v>0</v>
      </c>
    </row>
    <row r="66" spans="1:11" ht="75.75" customHeight="1" x14ac:dyDescent="0.2">
      <c r="A66" s="98"/>
      <c r="B66" s="98"/>
      <c r="C66" s="101"/>
      <c r="D66" s="107"/>
      <c r="E66" s="68" t="s">
        <v>30</v>
      </c>
      <c r="F66" s="17"/>
      <c r="G66" s="44">
        <v>22000000</v>
      </c>
      <c r="H66" s="25"/>
      <c r="I66" s="25">
        <v>750000</v>
      </c>
      <c r="J66" s="17"/>
      <c r="K66" s="64">
        <f t="shared" si="0"/>
        <v>-21250000</v>
      </c>
    </row>
    <row r="67" spans="1:11" s="14" customFormat="1" x14ac:dyDescent="0.2">
      <c r="A67" s="18" t="s">
        <v>18</v>
      </c>
      <c r="B67" s="18" t="s">
        <v>18</v>
      </c>
      <c r="C67" s="26" t="s">
        <v>18</v>
      </c>
      <c r="D67" s="19" t="s">
        <v>19</v>
      </c>
      <c r="E67" s="18" t="s">
        <v>18</v>
      </c>
      <c r="F67" s="27" t="s">
        <v>18</v>
      </c>
      <c r="G67" s="28" t="s">
        <v>18</v>
      </c>
      <c r="H67" s="28"/>
      <c r="I67" s="21">
        <f>I50+I17+I14</f>
        <v>23479835.75</v>
      </c>
      <c r="J67" s="29" t="s">
        <v>18</v>
      </c>
      <c r="K67" s="64" t="e">
        <f t="shared" si="0"/>
        <v>#VALUE!</v>
      </c>
    </row>
    <row r="69" spans="1:11" s="15" customFormat="1" ht="15.75" x14ac:dyDescent="0.25">
      <c r="B69" s="109" t="s">
        <v>85</v>
      </c>
      <c r="C69" s="109"/>
      <c r="D69" s="109"/>
      <c r="E69" s="109"/>
      <c r="F69" s="109"/>
      <c r="G69" s="109" t="s">
        <v>86</v>
      </c>
      <c r="H69" s="109"/>
    </row>
  </sheetData>
  <mergeCells count="33">
    <mergeCell ref="A52:A66"/>
    <mergeCell ref="B52:B66"/>
    <mergeCell ref="C52:C66"/>
    <mergeCell ref="A48:A49"/>
    <mergeCell ref="B48:B49"/>
    <mergeCell ref="C50:E50"/>
    <mergeCell ref="D52:D66"/>
    <mergeCell ref="C48:C49"/>
    <mergeCell ref="D48:D49"/>
    <mergeCell ref="A6:J6"/>
    <mergeCell ref="A10:A11"/>
    <mergeCell ref="F10:F11"/>
    <mergeCell ref="G10:G11"/>
    <mergeCell ref="H10:H11"/>
    <mergeCell ref="I10:I11"/>
    <mergeCell ref="J10:J11"/>
    <mergeCell ref="B10:B11"/>
    <mergeCell ref="C10:C11"/>
    <mergeCell ref="D10:D11"/>
    <mergeCell ref="E10:E11"/>
    <mergeCell ref="C47:E47"/>
    <mergeCell ref="C18:E18"/>
    <mergeCell ref="C17:E17"/>
    <mergeCell ref="D19:D37"/>
    <mergeCell ref="C19:C37"/>
    <mergeCell ref="C38:C46"/>
    <mergeCell ref="B19:B37"/>
    <mergeCell ref="A19:A37"/>
    <mergeCell ref="D38:D46"/>
    <mergeCell ref="C13:E13"/>
    <mergeCell ref="C14:E14"/>
    <mergeCell ref="B38:B46"/>
    <mergeCell ref="A38:A46"/>
  </mergeCells>
  <phoneticPr fontId="17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2020-03-26T07:22:11Z</cp:lastPrinted>
  <dcterms:created xsi:type="dcterms:W3CDTF">2019-12-03T08:24:13Z</dcterms:created>
  <dcterms:modified xsi:type="dcterms:W3CDTF">2020-03-26T07:47:02Z</dcterms:modified>
</cp:coreProperties>
</file>