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Лист1!$A$1:$J$55</definedName>
  </definedNames>
  <calcPr calcId="144525"/>
</workbook>
</file>

<file path=xl/calcChain.xml><?xml version="1.0" encoding="utf-8"?>
<calcChain xmlns="http://schemas.openxmlformats.org/spreadsheetml/2006/main">
  <c r="G21" i="1" l="1"/>
  <c r="J47" i="1"/>
  <c r="J46" i="1"/>
  <c r="J51" i="1" s="1"/>
  <c r="I47" i="1"/>
  <c r="I46" i="1" s="1"/>
  <c r="H47" i="1"/>
  <c r="H46" i="1"/>
  <c r="G47" i="1"/>
  <c r="G46" i="1" s="1"/>
  <c r="G51" i="1" s="1"/>
  <c r="H44" i="1"/>
  <c r="G44" i="1"/>
  <c r="H37" i="1"/>
  <c r="H36" i="1" s="1"/>
  <c r="H51" i="1" s="1"/>
  <c r="G37" i="1"/>
  <c r="G36" i="1"/>
  <c r="J26" i="1"/>
  <c r="J25" i="1" s="1"/>
  <c r="I26" i="1"/>
  <c r="H26" i="1"/>
  <c r="G26" i="1"/>
  <c r="H34" i="1"/>
  <c r="G34" i="1"/>
  <c r="J32" i="1"/>
  <c r="I32" i="1"/>
  <c r="H32" i="1"/>
  <c r="G32" i="1"/>
  <c r="J30" i="1"/>
  <c r="I30" i="1"/>
  <c r="I25" i="1"/>
  <c r="H30" i="1"/>
  <c r="G30" i="1"/>
  <c r="G25" i="1"/>
  <c r="H23" i="1"/>
  <c r="G23" i="1"/>
  <c r="J21" i="1"/>
  <c r="I21" i="1"/>
  <c r="I13" i="1" s="1"/>
  <c r="H21" i="1"/>
  <c r="H13" i="1" s="1"/>
  <c r="H19" i="1"/>
  <c r="G19" i="1"/>
  <c r="G18" i="1"/>
  <c r="G17" i="1"/>
  <c r="H15" i="1"/>
  <c r="G15" i="1" s="1"/>
  <c r="G14" i="1" s="1"/>
  <c r="G13" i="1" s="1"/>
  <c r="H10" i="1"/>
  <c r="G10" i="1"/>
  <c r="J13" i="1"/>
  <c r="H25" i="1"/>
  <c r="H14" i="1"/>
  <c r="I51" i="1" l="1"/>
</calcChain>
</file>

<file path=xl/sharedStrings.xml><?xml version="1.0" encoding="utf-8"?>
<sst xmlns="http://schemas.openxmlformats.org/spreadsheetml/2006/main" count="216" uniqueCount="141">
  <si>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</si>
  <si>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</si>
  <si>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</si>
  <si>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</si>
  <si>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</si>
  <si>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</si>
  <si>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</si>
  <si>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</si>
  <si>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</si>
  <si>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</si>
  <si>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</si>
  <si>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</si>
  <si>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</si>
  <si>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</si>
  <si>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</si>
  <si>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0133</t>
  </si>
  <si>
    <t>Інша діяльність у сфері державного управління</t>
  </si>
  <si>
    <t>02</t>
  </si>
  <si>
    <t>0214082</t>
  </si>
  <si>
    <t>0829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</si>
  <si>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</si>
  <si>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</si>
  <si>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</si>
  <si>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</si>
  <si>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0763</t>
  </si>
  <si>
    <t>2152</t>
  </si>
  <si>
    <t>08</t>
  </si>
  <si>
    <t>0813242</t>
  </si>
  <si>
    <t>Інші заходи у сфері соціального захисту і соціального забезпечення</t>
  </si>
  <si>
    <t>3112</t>
  </si>
  <si>
    <t>Заходи державної політики з питань дітей та їх соціального захисту</t>
  </si>
  <si>
    <t>3121</t>
  </si>
  <si>
    <t>4082</t>
  </si>
  <si>
    <t>Інші заходи в галузі культури і мистецтва</t>
  </si>
  <si>
    <t>0810</t>
  </si>
  <si>
    <t>Утримання та навчально-тренувальна робота комунальних дитячо-юнацьких спортивних шкіл</t>
  </si>
  <si>
    <t>1060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</si>
  <si>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</si>
  <si>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</si>
  <si>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</si>
  <si>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</si>
  <si>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Розподіл витрат районного бюджету Броввасркього району на реалізацію місцевих/регіональних програм у 2020 році</t>
  </si>
  <si>
    <t>Броварська районна рада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</si>
  <si>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</si>
  <si>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Рішення районної ради № 661-50-VII від 22.11.2018 р.</t>
  </si>
  <si>
    <t>Інші заходи у сфері засобів масової інформації</t>
  </si>
  <si>
    <t xml:space="preserve">Рішення районної ради № </t>
  </si>
  <si>
    <t>"Програма підтримки розвитку засобів масової інформації та інформування населення Броварщини на 2020 рік".</t>
  </si>
  <si>
    <t>Броварська районна державна адміністрація</t>
  </si>
  <si>
    <t>Рішення районної ради №</t>
  </si>
  <si>
    <t>2010</t>
  </si>
  <si>
    <t>1731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</si>
  <si>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</si>
  <si>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</si>
  <si>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</si>
  <si>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</si>
  <si>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Утримання та забезпечення діяльності центрів соціальних служб для сім’ї, дітей та молоді</t>
  </si>
  <si>
    <t>"Програма щодо вдосконалення соціальної роботи із сім"ями, дітьми та молоддю у Броварському районі на 2019-2021 роки"</t>
  </si>
  <si>
    <t>"Програма збереження фондів Трудового архіву Броварського району на 2020 рік"</t>
  </si>
  <si>
    <t>"Програма фінансової підтримки 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2020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</si>
  <si>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2020 рік"</t>
  </si>
  <si>
    <t>0611020</t>
  </si>
  <si>
    <t>1020</t>
  </si>
  <si>
    <t>0921</t>
  </si>
  <si>
    <t>0213140</t>
  </si>
  <si>
    <t>"Районна програма оздоровлення та відпочинку  дітей Броварського району на 2020 рік"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</si>
  <si>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</si>
  <si>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розвитку та функціонування системи освіти Броварського району на 2020 рік"</t>
  </si>
  <si>
    <t>0600000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</si>
  <si>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</si>
  <si>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</si>
  <si>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"Програма харчування учнів та вихованців закладів освіти Броварського району на 2020 рік"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</si>
  <si>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</si>
  <si>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</si>
  <si>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</si>
  <si>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"Програма розвитку галузі культури Броварського району на 2017-2020 роки"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</si>
  <si>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</si>
  <si>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Управління соціального захисту населення Броварської районної державної адміністрації</t>
  </si>
  <si>
    <t>Рішення районної ради № 659-50-VII від 22.11.2018 р.</t>
  </si>
  <si>
    <t>0213112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</si>
  <si>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</si>
  <si>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699-51позач.-VII від 18.12.2018 р.</t>
  </si>
  <si>
    <t>0218420</t>
  </si>
  <si>
    <t>8420</t>
  </si>
  <si>
    <t>0830</t>
  </si>
  <si>
    <t>2144</t>
  </si>
  <si>
    <t>Централізовані заходи з лікування хворих на цукровий та нецукровий діабет</t>
  </si>
  <si>
    <t>0812152</t>
  </si>
  <si>
    <t>Інші програми та заходи у сфері охорони здоров`я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</si>
  <si>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</si>
  <si>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3242</t>
  </si>
  <si>
    <t xml:space="preserve"> Програма "Турбота на 2016-2020 роки" 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</si>
  <si>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</si>
  <si>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</si>
  <si>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</si>
  <si>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</si>
  <si>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</si>
  <si>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</si>
  <si>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</si>
  <si>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</si>
  <si>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</si>
  <si>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"Програма забезпечення безкоштовними інсулінами інсулінозалежних хворих на 2020 рік"</t>
  </si>
  <si>
    <t>Комунальне некомерційне підприємство  "Броварський районний центр первинної медико-санітарної допомоги"</t>
  </si>
  <si>
    <t>Комунальне некомерційне підприємство "Броварська багатопрофільна клінічна лікарня"</t>
  </si>
  <si>
    <t>Комунальне підприємство "Трудовий архів Броварської районної ради"</t>
  </si>
  <si>
    <t>0610000</t>
  </si>
  <si>
    <t>Комунальний заклад БРР ""Дитячий будинок "Надія"для дітей-сиріт і дітей, позбавлених батківського піклування"</t>
  </si>
  <si>
    <t>КЗ "Броварський районний будинок культури"</t>
  </si>
  <si>
    <t>Комунальний заклад "Дитячо- юнацька спортивна школа"</t>
  </si>
  <si>
    <t>5031</t>
  </si>
  <si>
    <t xml:space="preserve">"Програма розвитку фізичної культури і спорту "Броварщина спортивна" на 2017-2020 роки"
</t>
  </si>
  <si>
    <t>Рішення районної ради № 245-20позач.-VII від 15.12.2016 р., № 696-51позач.-VII від 18.12.2018 р.</t>
  </si>
  <si>
    <t>0800000</t>
  </si>
  <si>
    <t>Центр соціальних служб для діте, сімї та молоді</t>
  </si>
  <si>
    <t>Рішення районної ради № 807-48позач.-VI від 26.05.2015 р., № 780-56позач.-VІІ від 16.04.2019 р.</t>
  </si>
  <si>
    <t>0810000</t>
  </si>
  <si>
    <t>Управління фінансів Броварської районної державної адміністрації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</si>
  <si>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</si>
  <si>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</si>
  <si>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</si>
  <si>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</si>
  <si>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"Програма діяльності та фінансової підтримки Броварської  редакції міськрайонного радіомовлення на 2020 рік"</t>
  </si>
  <si>
    <t>3719770</t>
  </si>
  <si>
    <t>9770</t>
  </si>
  <si>
    <t xml:space="preserve">Інші субвенції з місцевого бюджету </t>
  </si>
  <si>
    <t>"Програма соціально - економічного, культурного та духовного розвитку Броварського району 2020 рік"</t>
  </si>
  <si>
    <t>0210000</t>
  </si>
  <si>
    <t>Відділ освіти, культури, молоді та спорту Броварської районної державної адміністрації</t>
  </si>
  <si>
    <t>Надання загальної середньої освіти закладами загальної середньої освіти ( в т. ч. з дошкільними підрозділами (відділеннями, групами))</t>
  </si>
  <si>
    <t>0212111</t>
  </si>
  <si>
    <t>0614060</t>
  </si>
  <si>
    <t>0615031</t>
  </si>
  <si>
    <t>0813121</t>
  </si>
  <si>
    <t>0210180</t>
  </si>
  <si>
    <t>0212010</t>
  </si>
  <si>
    <t>0611060</t>
  </si>
  <si>
    <t>0812144</t>
  </si>
  <si>
    <t>Голова ради</t>
  </si>
  <si>
    <t>С.М. Гришко</t>
  </si>
  <si>
    <t>до рішення сесії Броварської районної ради</t>
  </si>
  <si>
    <t>від 19 грудня 2019 року № 879-66 позач.-VІІ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</si>
</sst>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48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4"/>
      <name val="Times New Roman Cyr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0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16" borderId="2" applyNumberFormat="0" applyAlignment="0" applyProtection="0"/>
    <xf numFmtId="0" fontId="29" fillId="16" borderId="1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42" fillId="0" borderId="0"/>
    <xf numFmtId="0" fontId="3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>
      <alignment vertical="top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13" borderId="8" applyNumberFormat="0" applyAlignment="0" applyProtection="0"/>
    <xf numFmtId="0" fontId="37" fillId="13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9" fillId="16" borderId="1" applyNumberFormat="0" applyAlignment="0" applyProtection="0"/>
    <xf numFmtId="0" fontId="24" fillId="0" borderId="0"/>
    <xf numFmtId="0" fontId="43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8" fillId="0" borderId="0"/>
    <xf numFmtId="0" fontId="6" fillId="0" borderId="0"/>
    <xf numFmtId="0" fontId="36" fillId="0" borderId="7" applyNumberFormat="0" applyFill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4" borderId="9" applyNumberFormat="0" applyFont="0" applyAlignment="0" applyProtection="0"/>
    <xf numFmtId="0" fontId="6" fillId="4" borderId="9" applyNumberFormat="0" applyFont="0" applyAlignment="0" applyProtection="0"/>
    <xf numFmtId="0" fontId="28" fillId="16" borderId="2" applyNumberFormat="0" applyAlignment="0" applyProtection="0"/>
    <xf numFmtId="0" fontId="35" fillId="0" borderId="6" applyNumberFormat="0" applyFill="0" applyAlignment="0" applyProtection="0"/>
    <xf numFmtId="0" fontId="39" fillId="7" borderId="0" applyNumberFormat="0" applyBorder="0" applyAlignment="0" applyProtection="0"/>
    <xf numFmtId="0" fontId="4" fillId="0" borderId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5" fontId="10" fillId="0" borderId="11" xfId="0" applyNumberFormat="1" applyFont="1" applyFill="1" applyBorder="1" applyAlignment="1" applyProtection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165" fontId="10" fillId="0" borderId="11" xfId="0" applyNumberFormat="1" applyFont="1" applyFill="1" applyBorder="1" applyAlignment="1" applyProtection="1">
      <alignment horizontal="center" wrapText="1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quotePrefix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8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165" fontId="10" fillId="0" borderId="14" xfId="0" applyNumberFormat="1" applyFont="1" applyFill="1" applyBorder="1" applyAlignment="1" applyProtection="1">
      <alignment horizontal="center" wrapText="1"/>
    </xf>
    <xf numFmtId="4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1" xfId="86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1" xfId="86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wrapText="1"/>
    </xf>
    <xf numFmtId="0" fontId="16" fillId="0" borderId="0" xfId="0" applyFont="1"/>
    <xf numFmtId="49" fontId="17" fillId="0" borderId="11" xfId="86" applyNumberFormat="1" applyFont="1" applyFill="1" applyBorder="1" applyAlignment="1">
      <alignment horizontal="center" vertical="center" wrapText="1"/>
    </xf>
    <xf numFmtId="0" fontId="17" fillId="0" borderId="11" xfId="86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/>
    <xf numFmtId="49" fontId="18" fillId="0" borderId="11" xfId="86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11" xfId="0" quotePrefix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1" xfId="0" quotePrefix="1" applyNumberFormat="1" applyFont="1" applyBorder="1" applyAlignment="1">
      <alignment vertical="center" wrapText="1"/>
    </xf>
    <xf numFmtId="165" fontId="19" fillId="0" borderId="11" xfId="0" applyNumberFormat="1" applyFont="1" applyFill="1" applyBorder="1" applyAlignment="1" applyProtection="1">
      <alignment horizontal="center" vertical="center" wrapText="1"/>
    </xf>
    <xf numFmtId="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86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2" fillId="0" borderId="11" xfId="86" applyFont="1" applyFill="1" applyBorder="1" applyAlignment="1">
      <alignment horizontal="center" vertical="center" wrapText="1"/>
    </xf>
    <xf numFmtId="0" fontId="21" fillId="0" borderId="0" xfId="0" applyFont="1"/>
    <xf numFmtId="49" fontId="19" fillId="0" borderId="11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49" fontId="17" fillId="0" borderId="11" xfId="86" applyNumberFormat="1" applyFont="1" applyFill="1" applyBorder="1" applyAlignment="1">
      <alignment horizontal="center" vertical="center"/>
    </xf>
    <xf numFmtId="49" fontId="11" fillId="0" borderId="11" xfId="86" applyNumberFormat="1" applyFont="1" applyFill="1" applyBorder="1" applyAlignment="1">
      <alignment horizontal="center" vertical="center"/>
    </xf>
    <xf numFmtId="49" fontId="19" fillId="0" borderId="11" xfId="87" applyNumberFormat="1" applyFont="1" applyFill="1" applyBorder="1" applyAlignment="1">
      <alignment horizontal="center" vertical="center" wrapText="1"/>
    </xf>
    <xf numFmtId="49" fontId="19" fillId="0" borderId="11" xfId="86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vertical="center"/>
    </xf>
    <xf numFmtId="0" fontId="10" fillId="0" borderId="16" xfId="86" applyFont="1" applyFill="1" applyBorder="1" applyAlignment="1">
      <alignment horizontal="center" vertical="center" wrapText="1"/>
    </xf>
    <xf numFmtId="1" fontId="10" fillId="0" borderId="16" xfId="86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0" fontId="23" fillId="0" borderId="0" xfId="0" applyFont="1"/>
    <xf numFmtId="0" fontId="11" fillId="0" borderId="11" xfId="87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11" fillId="0" borderId="11" xfId="87" applyNumberFormat="1" applyFont="1" applyFill="1" applyBorder="1" applyAlignment="1" applyProtection="1">
      <alignment horizontal="center" vertical="center" wrapText="1"/>
    </xf>
    <xf numFmtId="4" fontId="14" fillId="0" borderId="11" xfId="0" applyNumberFormat="1" applyFont="1" applyBorder="1"/>
    <xf numFmtId="0" fontId="44" fillId="0" borderId="11" xfId="86" applyFont="1" applyFill="1" applyBorder="1" applyAlignment="1">
      <alignment horizontal="left" vertical="center" wrapText="1"/>
    </xf>
    <xf numFmtId="2" fontId="15" fillId="0" borderId="11" xfId="0" quotePrefix="1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/>
  </cellXfs>
  <cellStyles count="10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 2" xfId="33"/>
    <cellStyle name="Вывод 2" xfId="34"/>
    <cellStyle name="Вычисление 2" xfId="35"/>
    <cellStyle name="Добре" xfId="36"/>
    <cellStyle name="Заголовок 1 2" xfId="37"/>
    <cellStyle name="Заголовок 2 2" xfId="38"/>
    <cellStyle name="Заголовок 3 2" xfId="39"/>
    <cellStyle name="Заголовок 4 2" xfId="40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 2" xfId="52"/>
    <cellStyle name="Звичайний 2_расчетт" xfId="53"/>
    <cellStyle name="Звичайний 20" xfId="54"/>
    <cellStyle name="Звичайний 3" xfId="55"/>
    <cellStyle name="Звичайний 4" xfId="56"/>
    <cellStyle name="Звичайний 5" xfId="57"/>
    <cellStyle name="Звичайний 6" xfId="58"/>
    <cellStyle name="Звичайний 7" xfId="59"/>
    <cellStyle name="Звичайний 8" xfId="60"/>
    <cellStyle name="Звичайний 9" xfId="61"/>
    <cellStyle name="Звичайний_Додаток _ 3 зм_ни 4575" xfId="62"/>
    <cellStyle name="Зв'язана клітинка" xfId="63"/>
    <cellStyle name="Итог 2" xfId="64"/>
    <cellStyle name="Контрольна клітинка" xfId="65"/>
    <cellStyle name="Контрольная ячейка 2" xfId="66"/>
    <cellStyle name="Назва" xfId="67"/>
    <cellStyle name="Название 2" xfId="68"/>
    <cellStyle name="Нейтральный 2" xfId="69"/>
    <cellStyle name="Обчислення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 2" xfId="76"/>
    <cellStyle name="Обычный 5 2 2 4" xfId="77"/>
    <cellStyle name="Обычный 5 2 2 4 2" xfId="78"/>
    <cellStyle name="Обычный 5 2 2 4_опрацьоване" xfId="79"/>
    <cellStyle name="Обычный 6 2" xfId="80"/>
    <cellStyle name="Обычный 6 2 5" xfId="81"/>
    <cellStyle name="Обычный 6 3" xfId="82"/>
    <cellStyle name="Обычный 8" xfId="83"/>
    <cellStyle name="Обычный 8 4" xfId="84"/>
    <cellStyle name="Обычный 9" xfId="85"/>
    <cellStyle name="Обычный_Лист1" xfId="86"/>
    <cellStyle name="Обычный_Рішення про мб 2015 додатки соцкультура" xfId="87"/>
    <cellStyle name="Підсумок" xfId="88"/>
    <cellStyle name="Плохой 2" xfId="89"/>
    <cellStyle name="Поганий" xfId="90"/>
    <cellStyle name="Пояснение 2" xfId="91"/>
    <cellStyle name="Примечание 2" xfId="92"/>
    <cellStyle name="Примітка" xfId="93"/>
    <cellStyle name="Результат" xfId="94"/>
    <cellStyle name="Связанная ячейка 2" xfId="95"/>
    <cellStyle name="Середній" xfId="96"/>
    <cellStyle name="Стиль 1" xfId="97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="60" workbookViewId="0">
      <selection activeCell="F12" sqref="F12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0" customWidth="1"/>
    <col min="8" max="8" width="19.42578125" customWidth="1"/>
    <col min="9" max="9" width="18" customWidth="1"/>
    <col min="10" max="10" width="18.85546875" customWidth="1"/>
  </cols>
  <sheetData>
    <row r="1" spans="1:10" ht="15.75" x14ac:dyDescent="0.25">
      <c r="A1" s="1"/>
      <c r="B1" s="1"/>
      <c r="C1" s="2"/>
      <c r="D1" s="1"/>
      <c r="E1" s="1"/>
      <c r="F1" s="1"/>
      <c r="G1" s="79" t="s">
        <v>0</v>
      </c>
      <c r="H1" s="79"/>
      <c r="I1" s="79"/>
    </row>
    <row r="2" spans="1:10" ht="14.25" customHeight="1" x14ac:dyDescent="0.25">
      <c r="A2" s="1"/>
      <c r="B2" s="1"/>
      <c r="C2" s="2"/>
      <c r="D2" s="1"/>
      <c r="E2" s="1"/>
      <c r="F2" s="1"/>
      <c r="G2" s="79" t="s">
        <v>139</v>
      </c>
      <c r="H2" s="79"/>
      <c r="I2" s="79"/>
    </row>
    <row r="3" spans="1:10" ht="15.75" x14ac:dyDescent="0.25">
      <c r="A3" s="1"/>
      <c r="B3" s="1"/>
      <c r="C3" s="2"/>
      <c r="D3" s="1"/>
      <c r="E3" s="1"/>
      <c r="F3" s="1"/>
      <c r="G3" s="79" t="s">
        <v>140</v>
      </c>
      <c r="H3" s="79"/>
      <c r="I3" s="79"/>
    </row>
    <row r="4" spans="1:10" ht="14.25" x14ac:dyDescent="0.2">
      <c r="A4" s="1"/>
      <c r="B4" s="1"/>
      <c r="C4" s="2"/>
      <c r="D4" s="1"/>
      <c r="E4" s="1"/>
      <c r="F4" s="1"/>
      <c r="G4" s="1"/>
      <c r="H4" s="8"/>
      <c r="I4" s="8"/>
      <c r="J4" s="8"/>
    </row>
    <row r="5" spans="1:10" ht="16.5" x14ac:dyDescent="0.2">
      <c r="A5" s="1"/>
      <c r="B5" s="78" t="s">
        <v>41</v>
      </c>
      <c r="C5" s="78"/>
      <c r="D5" s="78"/>
      <c r="E5" s="78"/>
      <c r="F5" s="78"/>
      <c r="G5" s="78"/>
      <c r="H5" s="78"/>
      <c r="I5" s="78"/>
      <c r="J5" s="78"/>
    </row>
    <row r="6" spans="1:10" ht="18" customHeight="1" x14ac:dyDescent="0.2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77" t="s">
        <v>1</v>
      </c>
      <c r="B7" s="77" t="s">
        <v>2</v>
      </c>
      <c r="C7" s="77" t="s">
        <v>3</v>
      </c>
      <c r="D7" s="77" t="s">
        <v>4</v>
      </c>
      <c r="E7" s="77" t="s">
        <v>5</v>
      </c>
      <c r="F7" s="77" t="s">
        <v>6</v>
      </c>
      <c r="G7" s="77" t="s">
        <v>7</v>
      </c>
      <c r="H7" s="77" t="s">
        <v>8</v>
      </c>
      <c r="I7" s="77" t="s">
        <v>9</v>
      </c>
      <c r="J7" s="77"/>
    </row>
    <row r="8" spans="1:10" ht="103.5" customHeight="1" x14ac:dyDescent="0.2">
      <c r="A8" s="77"/>
      <c r="B8" s="77"/>
      <c r="C8" s="77"/>
      <c r="D8" s="77"/>
      <c r="E8" s="77"/>
      <c r="F8" s="77"/>
      <c r="G8" s="77"/>
      <c r="H8" s="77"/>
      <c r="I8" s="4" t="s">
        <v>10</v>
      </c>
      <c r="J8" s="4" t="s">
        <v>11</v>
      </c>
    </row>
    <row r="9" spans="1:10" ht="15.75" x14ac:dyDescent="0.25">
      <c r="A9" s="5">
        <v>1</v>
      </c>
      <c r="B9" s="5">
        <v>2</v>
      </c>
      <c r="C9" s="6">
        <v>3</v>
      </c>
      <c r="D9" s="7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s="38" customFormat="1" ht="39" customHeight="1" x14ac:dyDescent="0.3">
      <c r="A10" s="21">
        <v>100000</v>
      </c>
      <c r="B10" s="19" t="s">
        <v>12</v>
      </c>
      <c r="C10" s="19"/>
      <c r="D10" s="35" t="s">
        <v>42</v>
      </c>
      <c r="E10" s="21" t="s">
        <v>13</v>
      </c>
      <c r="F10" s="21"/>
      <c r="G10" s="36">
        <f>SUM(G11:G12)</f>
        <v>450000</v>
      </c>
      <c r="H10" s="36">
        <f>SUM(H11:H12)</f>
        <v>450000</v>
      </c>
      <c r="I10" s="37"/>
      <c r="J10" s="36"/>
    </row>
    <row r="11" spans="1:10" s="38" customFormat="1" ht="58.5" customHeight="1" x14ac:dyDescent="0.3">
      <c r="A11" s="20">
        <v>110150</v>
      </c>
      <c r="B11" s="20">
        <v>150</v>
      </c>
      <c r="C11" s="20">
        <v>111</v>
      </c>
      <c r="D11" s="11" t="s">
        <v>45</v>
      </c>
      <c r="E11" s="12" t="s">
        <v>47</v>
      </c>
      <c r="F11" s="10" t="s">
        <v>49</v>
      </c>
      <c r="G11" s="23">
        <v>200000</v>
      </c>
      <c r="H11" s="23">
        <v>200000</v>
      </c>
      <c r="I11" s="23"/>
      <c r="J11" s="22"/>
    </row>
    <row r="12" spans="1:10" s="38" customFormat="1" ht="114" customHeight="1" x14ac:dyDescent="0.3">
      <c r="A12" s="66">
        <v>110180</v>
      </c>
      <c r="B12" s="66">
        <v>180</v>
      </c>
      <c r="C12" s="67">
        <v>133</v>
      </c>
      <c r="D12" s="24" t="s">
        <v>45</v>
      </c>
      <c r="E12" s="25" t="s">
        <v>43</v>
      </c>
      <c r="F12" s="26" t="s">
        <v>44</v>
      </c>
      <c r="G12" s="68">
        <v>250000</v>
      </c>
      <c r="H12" s="68">
        <v>250000</v>
      </c>
      <c r="I12" s="68"/>
      <c r="J12" s="69"/>
    </row>
    <row r="13" spans="1:10" s="38" customFormat="1" ht="63.75" customHeight="1" x14ac:dyDescent="0.3">
      <c r="A13" s="27">
        <v>200000</v>
      </c>
      <c r="B13" s="28" t="s">
        <v>17</v>
      </c>
      <c r="C13" s="29"/>
      <c r="D13" s="30" t="s">
        <v>48</v>
      </c>
      <c r="E13" s="31" t="s">
        <v>13</v>
      </c>
      <c r="F13" s="31" t="s">
        <v>13</v>
      </c>
      <c r="G13" s="32">
        <f>G14+G19+G21+G23</f>
        <v>37163650</v>
      </c>
      <c r="H13" s="32">
        <f>H14+H19+H21+H23</f>
        <v>36423650</v>
      </c>
      <c r="I13" s="32">
        <f>I14+I19+I21+I23</f>
        <v>740000</v>
      </c>
      <c r="J13" s="32">
        <f>J14+J19+J21+J23</f>
        <v>740000</v>
      </c>
    </row>
    <row r="14" spans="1:10" s="70" customFormat="1" ht="63.75" customHeight="1" x14ac:dyDescent="0.3">
      <c r="A14" s="55">
        <v>210000</v>
      </c>
      <c r="B14" s="56" t="s">
        <v>126</v>
      </c>
      <c r="C14" s="57"/>
      <c r="D14" s="45" t="s">
        <v>48</v>
      </c>
      <c r="E14" s="44" t="s">
        <v>13</v>
      </c>
      <c r="F14" s="44" t="s">
        <v>13</v>
      </c>
      <c r="G14" s="46">
        <f>G15+G16+G17+G18</f>
        <v>912000</v>
      </c>
      <c r="H14" s="46">
        <f>H15+H16+H17+H18</f>
        <v>912000</v>
      </c>
      <c r="I14" s="46"/>
      <c r="J14" s="46"/>
    </row>
    <row r="15" spans="1:10" s="38" customFormat="1" ht="115.5" customHeight="1" x14ac:dyDescent="0.3">
      <c r="A15" s="13" t="s">
        <v>79</v>
      </c>
      <c r="B15" s="13" t="s">
        <v>29</v>
      </c>
      <c r="C15" s="14" t="s">
        <v>22</v>
      </c>
      <c r="D15" s="33" t="s">
        <v>30</v>
      </c>
      <c r="E15" s="9" t="s">
        <v>80</v>
      </c>
      <c r="F15" s="10" t="s">
        <v>81</v>
      </c>
      <c r="G15" s="16">
        <f>H15+I15</f>
        <v>264000</v>
      </c>
      <c r="H15" s="16">
        <f>564000-300000</f>
        <v>264000</v>
      </c>
      <c r="I15" s="34"/>
      <c r="J15" s="34"/>
    </row>
    <row r="16" spans="1:10" s="38" customFormat="1" ht="131.25" x14ac:dyDescent="0.3">
      <c r="A16" s="13" t="s">
        <v>64</v>
      </c>
      <c r="B16" s="13" t="s">
        <v>21</v>
      </c>
      <c r="C16" s="14" t="s">
        <v>22</v>
      </c>
      <c r="D16" s="33" t="s">
        <v>23</v>
      </c>
      <c r="E16" s="9" t="s">
        <v>65</v>
      </c>
      <c r="F16" s="10" t="s">
        <v>46</v>
      </c>
      <c r="G16" s="34">
        <v>198000</v>
      </c>
      <c r="H16" s="34">
        <v>198000</v>
      </c>
      <c r="I16" s="34"/>
      <c r="J16" s="34"/>
    </row>
    <row r="17" spans="1:11" s="38" customFormat="1" ht="73.5" customHeight="1" x14ac:dyDescent="0.3">
      <c r="A17" s="13" t="s">
        <v>18</v>
      </c>
      <c r="B17" s="13" t="s">
        <v>32</v>
      </c>
      <c r="C17" s="14" t="s">
        <v>19</v>
      </c>
      <c r="D17" s="33" t="s">
        <v>33</v>
      </c>
      <c r="E17" s="9" t="s">
        <v>43</v>
      </c>
      <c r="F17" s="10" t="s">
        <v>44</v>
      </c>
      <c r="G17" s="16">
        <f>H17+I17</f>
        <v>250000</v>
      </c>
      <c r="H17" s="16">
        <v>250000</v>
      </c>
      <c r="I17" s="32"/>
      <c r="J17" s="32"/>
    </row>
    <row r="18" spans="1:11" s="38" customFormat="1" ht="76.5" customHeight="1" x14ac:dyDescent="0.3">
      <c r="A18" s="13" t="s">
        <v>82</v>
      </c>
      <c r="B18" s="13" t="s">
        <v>83</v>
      </c>
      <c r="C18" s="13" t="s">
        <v>84</v>
      </c>
      <c r="D18" s="33" t="s">
        <v>45</v>
      </c>
      <c r="E18" s="9" t="s">
        <v>47</v>
      </c>
      <c r="F18" s="10" t="s">
        <v>46</v>
      </c>
      <c r="G18" s="16">
        <f>H18+I18</f>
        <v>200000</v>
      </c>
      <c r="H18" s="16">
        <v>200000</v>
      </c>
      <c r="I18" s="32"/>
      <c r="J18" s="32"/>
    </row>
    <row r="19" spans="1:11" s="48" customFormat="1" ht="93.75" customHeight="1" x14ac:dyDescent="0.3">
      <c r="A19" s="49"/>
      <c r="B19" s="50"/>
      <c r="C19" s="51"/>
      <c r="D19" s="52" t="s">
        <v>102</v>
      </c>
      <c r="E19" s="53" t="s">
        <v>13</v>
      </c>
      <c r="F19" s="54" t="s">
        <v>13</v>
      </c>
      <c r="G19" s="46">
        <f>G20</f>
        <v>10000000</v>
      </c>
      <c r="H19" s="46">
        <f>H20</f>
        <v>10000000</v>
      </c>
      <c r="I19" s="46"/>
      <c r="J19" s="46"/>
    </row>
    <row r="20" spans="1:11" s="38" customFormat="1" ht="112.5" customHeight="1" x14ac:dyDescent="0.3">
      <c r="A20" s="13" t="s">
        <v>129</v>
      </c>
      <c r="B20" s="13" t="s">
        <v>53</v>
      </c>
      <c r="C20" s="14" t="s">
        <v>54</v>
      </c>
      <c r="D20" s="33" t="s">
        <v>55</v>
      </c>
      <c r="E20" s="9" t="s">
        <v>60</v>
      </c>
      <c r="F20" s="10" t="s">
        <v>46</v>
      </c>
      <c r="G20" s="34">
        <v>10000000</v>
      </c>
      <c r="H20" s="34">
        <v>10000000</v>
      </c>
      <c r="I20" s="34"/>
      <c r="J20" s="34"/>
    </row>
    <row r="21" spans="1:11" s="48" customFormat="1" ht="90" customHeight="1" x14ac:dyDescent="0.3">
      <c r="A21" s="49"/>
      <c r="B21" s="50"/>
      <c r="C21" s="51"/>
      <c r="D21" s="52" t="s">
        <v>103</v>
      </c>
      <c r="E21" s="53" t="s">
        <v>13</v>
      </c>
      <c r="F21" s="54" t="s">
        <v>13</v>
      </c>
      <c r="G21" s="46">
        <f>G22</f>
        <v>25740000</v>
      </c>
      <c r="H21" s="46">
        <f>H22</f>
        <v>25000000</v>
      </c>
      <c r="I21" s="46">
        <f>I22</f>
        <v>740000</v>
      </c>
      <c r="J21" s="46">
        <f>J22</f>
        <v>740000</v>
      </c>
    </row>
    <row r="22" spans="1:11" s="38" customFormat="1" ht="112.5" customHeight="1" x14ac:dyDescent="0.3">
      <c r="A22" s="13" t="s">
        <v>134</v>
      </c>
      <c r="B22" s="13" t="s">
        <v>50</v>
      </c>
      <c r="C22" s="14" t="s">
        <v>51</v>
      </c>
      <c r="D22" s="33" t="s">
        <v>52</v>
      </c>
      <c r="E22" s="9" t="s">
        <v>59</v>
      </c>
      <c r="F22" s="10" t="s">
        <v>46</v>
      </c>
      <c r="G22" s="34">
        <v>25740000</v>
      </c>
      <c r="H22" s="34">
        <v>25000000</v>
      </c>
      <c r="I22" s="34">
        <v>740000</v>
      </c>
      <c r="J22" s="34">
        <v>740000</v>
      </c>
    </row>
    <row r="23" spans="1:11" s="70" customFormat="1" ht="56.25" customHeight="1" x14ac:dyDescent="0.3">
      <c r="A23" s="49"/>
      <c r="B23" s="50"/>
      <c r="C23" s="51"/>
      <c r="D23" s="52" t="s">
        <v>104</v>
      </c>
      <c r="E23" s="44" t="s">
        <v>13</v>
      </c>
      <c r="F23" s="44" t="s">
        <v>13</v>
      </c>
      <c r="G23" s="46">
        <f>G24</f>
        <v>511650</v>
      </c>
      <c r="H23" s="46">
        <f>H24</f>
        <v>511650</v>
      </c>
      <c r="I23" s="46"/>
      <c r="J23" s="46"/>
    </row>
    <row r="24" spans="1:11" s="38" customFormat="1" ht="77.25" customHeight="1" x14ac:dyDescent="0.3">
      <c r="A24" s="13" t="s">
        <v>133</v>
      </c>
      <c r="B24" s="13" t="s">
        <v>14</v>
      </c>
      <c r="C24" s="14" t="s">
        <v>15</v>
      </c>
      <c r="D24" s="33" t="s">
        <v>16</v>
      </c>
      <c r="E24" s="9" t="s">
        <v>58</v>
      </c>
      <c r="F24" s="10" t="s">
        <v>49</v>
      </c>
      <c r="G24" s="34">
        <v>511650</v>
      </c>
      <c r="H24" s="34">
        <v>511650</v>
      </c>
      <c r="I24" s="34"/>
      <c r="J24" s="34"/>
    </row>
    <row r="25" spans="1:11" s="42" customFormat="1" ht="55.5" customHeight="1" x14ac:dyDescent="0.3">
      <c r="A25" s="39" t="s">
        <v>68</v>
      </c>
      <c r="B25" s="39" t="s">
        <v>68</v>
      </c>
      <c r="C25" s="39"/>
      <c r="D25" s="40" t="s">
        <v>127</v>
      </c>
      <c r="E25" s="31" t="s">
        <v>13</v>
      </c>
      <c r="F25" s="31" t="s">
        <v>13</v>
      </c>
      <c r="G25" s="32">
        <f>G26+G30+G32+G34</f>
        <v>22137272</v>
      </c>
      <c r="H25" s="32">
        <f>H26+H30+H32+H34</f>
        <v>15637272</v>
      </c>
      <c r="I25" s="32">
        <f>I26+I30+I32+I34</f>
        <v>5900000</v>
      </c>
      <c r="J25" s="32">
        <f>J26+J30+J32+J34</f>
        <v>5900000</v>
      </c>
      <c r="K25" s="41"/>
    </row>
    <row r="26" spans="1:11" s="48" customFormat="1" ht="68.25" customHeight="1" x14ac:dyDescent="0.3">
      <c r="A26" s="43" t="s">
        <v>105</v>
      </c>
      <c r="B26" s="43"/>
      <c r="C26" s="43"/>
      <c r="D26" s="75" t="s">
        <v>127</v>
      </c>
      <c r="E26" s="44" t="s">
        <v>13</v>
      </c>
      <c r="F26" s="44" t="s">
        <v>13</v>
      </c>
      <c r="G26" s="46">
        <f>G27+G28+G29</f>
        <v>19387272</v>
      </c>
      <c r="H26" s="46">
        <f>H27+H28+H29</f>
        <v>14387272</v>
      </c>
      <c r="I26" s="46">
        <f>I27+I28+I29</f>
        <v>5000000</v>
      </c>
      <c r="J26" s="46">
        <f>J27+J28+J29</f>
        <v>5000000</v>
      </c>
      <c r="K26" s="47"/>
    </row>
    <row r="27" spans="1:11" s="38" customFormat="1" ht="144" customHeight="1" x14ac:dyDescent="0.3">
      <c r="A27" s="13" t="s">
        <v>61</v>
      </c>
      <c r="B27" s="13" t="s">
        <v>62</v>
      </c>
      <c r="C27" s="14" t="s">
        <v>63</v>
      </c>
      <c r="D27" s="33" t="s">
        <v>66</v>
      </c>
      <c r="E27" s="9" t="s">
        <v>67</v>
      </c>
      <c r="F27" s="10" t="s">
        <v>49</v>
      </c>
      <c r="G27" s="34">
        <v>5000000</v>
      </c>
      <c r="H27" s="34"/>
      <c r="I27" s="34">
        <v>5000000</v>
      </c>
      <c r="J27" s="34">
        <v>5000000</v>
      </c>
    </row>
    <row r="28" spans="1:11" s="38" customFormat="1" ht="111" customHeight="1" x14ac:dyDescent="0.3">
      <c r="A28" s="13" t="s">
        <v>61</v>
      </c>
      <c r="B28" s="13" t="s">
        <v>62</v>
      </c>
      <c r="C28" s="14" t="s">
        <v>63</v>
      </c>
      <c r="D28" s="76" t="s">
        <v>128</v>
      </c>
      <c r="E28" s="9" t="s">
        <v>71</v>
      </c>
      <c r="F28" s="10" t="s">
        <v>49</v>
      </c>
      <c r="G28" s="34">
        <v>13000000</v>
      </c>
      <c r="H28" s="34">
        <v>13000000</v>
      </c>
      <c r="I28" s="34"/>
      <c r="J28" s="34"/>
    </row>
    <row r="29" spans="1:11" s="38" customFormat="1" ht="132.75" customHeight="1" x14ac:dyDescent="0.3">
      <c r="A29" s="13" t="s">
        <v>20</v>
      </c>
      <c r="B29" s="13" t="s">
        <v>21</v>
      </c>
      <c r="C29" s="14" t="s">
        <v>22</v>
      </c>
      <c r="D29" s="33" t="s">
        <v>23</v>
      </c>
      <c r="E29" s="9" t="s">
        <v>65</v>
      </c>
      <c r="F29" s="10" t="s">
        <v>46</v>
      </c>
      <c r="G29" s="34">
        <v>1387272</v>
      </c>
      <c r="H29" s="34">
        <v>1387272</v>
      </c>
      <c r="I29" s="34"/>
      <c r="J29" s="34"/>
    </row>
    <row r="30" spans="1:11" s="58" customFormat="1" ht="84.75" customHeight="1" x14ac:dyDescent="0.35">
      <c r="A30" s="49"/>
      <c r="B30" s="50"/>
      <c r="C30" s="51"/>
      <c r="D30" s="52" t="s">
        <v>106</v>
      </c>
      <c r="E30" s="53" t="s">
        <v>13</v>
      </c>
      <c r="F30" s="54" t="s">
        <v>13</v>
      </c>
      <c r="G30" s="46">
        <f>G31</f>
        <v>850000</v>
      </c>
      <c r="H30" s="46">
        <f>H31</f>
        <v>850000</v>
      </c>
      <c r="I30" s="46">
        <f>I31</f>
        <v>0</v>
      </c>
      <c r="J30" s="46">
        <f>J31</f>
        <v>0</v>
      </c>
    </row>
    <row r="31" spans="1:11" s="38" customFormat="1" ht="147.75" customHeight="1" x14ac:dyDescent="0.3">
      <c r="A31" s="13" t="s">
        <v>135</v>
      </c>
      <c r="B31" s="13" t="s">
        <v>36</v>
      </c>
      <c r="C31" s="14" t="s">
        <v>69</v>
      </c>
      <c r="D31" s="33" t="s">
        <v>70</v>
      </c>
      <c r="E31" s="9" t="s">
        <v>71</v>
      </c>
      <c r="F31" s="10" t="s">
        <v>49</v>
      </c>
      <c r="G31" s="34">
        <v>850000</v>
      </c>
      <c r="H31" s="34">
        <v>850000</v>
      </c>
      <c r="I31" s="34"/>
      <c r="J31" s="34"/>
    </row>
    <row r="32" spans="1:11" s="58" customFormat="1" ht="53.25" customHeight="1" x14ac:dyDescent="0.35">
      <c r="A32" s="59"/>
      <c r="B32" s="59"/>
      <c r="C32" s="56"/>
      <c r="D32" s="52" t="s">
        <v>107</v>
      </c>
      <c r="E32" s="53" t="s">
        <v>13</v>
      </c>
      <c r="F32" s="54" t="s">
        <v>13</v>
      </c>
      <c r="G32" s="46">
        <f>G33</f>
        <v>1500000</v>
      </c>
      <c r="H32" s="46">
        <f>H33</f>
        <v>0</v>
      </c>
      <c r="I32" s="46">
        <f>I33</f>
        <v>900000</v>
      </c>
      <c r="J32" s="46">
        <f>J33</f>
        <v>900000</v>
      </c>
    </row>
    <row r="33" spans="1:10" s="38" customFormat="1" ht="183.75" customHeight="1" x14ac:dyDescent="0.3">
      <c r="A33" s="13" t="s">
        <v>130</v>
      </c>
      <c r="B33" s="13" t="s">
        <v>72</v>
      </c>
      <c r="C33" s="14" t="s">
        <v>73</v>
      </c>
      <c r="D33" s="33" t="s">
        <v>74</v>
      </c>
      <c r="E33" s="15" t="s">
        <v>75</v>
      </c>
      <c r="F33" s="10" t="s">
        <v>76</v>
      </c>
      <c r="G33" s="34">
        <v>1500000</v>
      </c>
      <c r="H33" s="34"/>
      <c r="I33" s="34">
        <v>900000</v>
      </c>
      <c r="J33" s="34">
        <v>900000</v>
      </c>
    </row>
    <row r="34" spans="1:10" s="58" customFormat="1" ht="58.5" customHeight="1" x14ac:dyDescent="0.35">
      <c r="A34" s="59"/>
      <c r="B34" s="59"/>
      <c r="C34" s="56"/>
      <c r="D34" s="52" t="s">
        <v>108</v>
      </c>
      <c r="E34" s="44"/>
      <c r="F34" s="54"/>
      <c r="G34" s="46">
        <f>G35</f>
        <v>400000</v>
      </c>
      <c r="H34" s="46">
        <f>H35</f>
        <v>400000</v>
      </c>
      <c r="I34" s="46"/>
      <c r="J34" s="46"/>
    </row>
    <row r="35" spans="1:10" s="38" customFormat="1" ht="89.25" customHeight="1" x14ac:dyDescent="0.3">
      <c r="A35" s="13" t="s">
        <v>131</v>
      </c>
      <c r="B35" s="13" t="s">
        <v>109</v>
      </c>
      <c r="C35" s="13" t="s">
        <v>34</v>
      </c>
      <c r="D35" s="11" t="s">
        <v>35</v>
      </c>
      <c r="E35" s="9" t="s">
        <v>110</v>
      </c>
      <c r="F35" s="10" t="s">
        <v>111</v>
      </c>
      <c r="G35" s="34">
        <v>400000</v>
      </c>
      <c r="H35" s="34">
        <v>400000</v>
      </c>
      <c r="I35" s="34"/>
      <c r="J35" s="34"/>
    </row>
    <row r="36" spans="1:10" s="42" customFormat="1" ht="75" x14ac:dyDescent="0.3">
      <c r="A36" s="61" t="s">
        <v>112</v>
      </c>
      <c r="B36" s="61" t="s">
        <v>26</v>
      </c>
      <c r="C36" s="61"/>
      <c r="D36" s="40" t="s">
        <v>77</v>
      </c>
      <c r="E36" s="31" t="s">
        <v>13</v>
      </c>
      <c r="F36" s="31" t="s">
        <v>13</v>
      </c>
      <c r="G36" s="32">
        <f>G37+G44</f>
        <v>3549000</v>
      </c>
      <c r="H36" s="32">
        <f>H37+H44</f>
        <v>3549000</v>
      </c>
      <c r="I36" s="32"/>
      <c r="J36" s="32"/>
    </row>
    <row r="37" spans="1:10" s="42" customFormat="1" ht="75" x14ac:dyDescent="0.3">
      <c r="A37" s="61" t="s">
        <v>115</v>
      </c>
      <c r="B37" s="61"/>
      <c r="C37" s="61"/>
      <c r="D37" s="40" t="s">
        <v>77</v>
      </c>
      <c r="E37" s="31" t="s">
        <v>13</v>
      </c>
      <c r="F37" s="31" t="s">
        <v>13</v>
      </c>
      <c r="G37" s="32">
        <f>G38+G39+G40+G42+G41+G43</f>
        <v>3304000</v>
      </c>
      <c r="H37" s="32">
        <f>H38+H39+H40+H42+H41+H43</f>
        <v>3304000</v>
      </c>
      <c r="I37" s="32"/>
      <c r="J37" s="32"/>
    </row>
    <row r="38" spans="1:10" s="38" customFormat="1" ht="56.25" x14ac:dyDescent="0.3">
      <c r="A38" s="13" t="s">
        <v>136</v>
      </c>
      <c r="B38" s="13" t="s">
        <v>85</v>
      </c>
      <c r="C38" s="17" t="s">
        <v>24</v>
      </c>
      <c r="D38" s="15" t="s">
        <v>86</v>
      </c>
      <c r="E38" s="9" t="s">
        <v>101</v>
      </c>
      <c r="F38" s="10" t="s">
        <v>46</v>
      </c>
      <c r="G38" s="34">
        <v>250000</v>
      </c>
      <c r="H38" s="34">
        <v>250000</v>
      </c>
      <c r="I38" s="34"/>
      <c r="J38" s="34"/>
    </row>
    <row r="39" spans="1:10" s="38" customFormat="1" ht="93.75" x14ac:dyDescent="0.3">
      <c r="A39" s="13" t="s">
        <v>87</v>
      </c>
      <c r="B39" s="13" t="s">
        <v>25</v>
      </c>
      <c r="C39" s="17" t="s">
        <v>24</v>
      </c>
      <c r="D39" s="33" t="s">
        <v>88</v>
      </c>
      <c r="E39" s="9" t="s">
        <v>89</v>
      </c>
      <c r="F39" s="10" t="s">
        <v>46</v>
      </c>
      <c r="G39" s="34">
        <v>300000</v>
      </c>
      <c r="H39" s="34">
        <v>300000</v>
      </c>
      <c r="I39" s="32"/>
      <c r="J39" s="32"/>
    </row>
    <row r="40" spans="1:10" s="38" customFormat="1" ht="93.75" x14ac:dyDescent="0.3">
      <c r="A40" s="13" t="s">
        <v>27</v>
      </c>
      <c r="B40" s="13" t="s">
        <v>90</v>
      </c>
      <c r="C40" s="18">
        <v>1090</v>
      </c>
      <c r="D40" s="33" t="s">
        <v>28</v>
      </c>
      <c r="E40" s="9" t="s">
        <v>91</v>
      </c>
      <c r="F40" s="10" t="s">
        <v>114</v>
      </c>
      <c r="G40" s="34">
        <v>2506000</v>
      </c>
      <c r="H40" s="34">
        <v>2506000</v>
      </c>
      <c r="I40" s="34"/>
      <c r="J40" s="34"/>
    </row>
    <row r="41" spans="1:10" s="38" customFormat="1" ht="93.75" x14ac:dyDescent="0.3">
      <c r="A41" s="13" t="s">
        <v>92</v>
      </c>
      <c r="B41" s="13" t="s">
        <v>93</v>
      </c>
      <c r="C41" s="18">
        <v>1030</v>
      </c>
      <c r="D41" s="33" t="s">
        <v>94</v>
      </c>
      <c r="E41" s="9" t="s">
        <v>91</v>
      </c>
      <c r="F41" s="10" t="s">
        <v>114</v>
      </c>
      <c r="G41" s="34">
        <v>18000</v>
      </c>
      <c r="H41" s="34">
        <v>18000</v>
      </c>
      <c r="I41" s="34"/>
      <c r="J41" s="34"/>
    </row>
    <row r="42" spans="1:10" s="38" customFormat="1" ht="93.75" x14ac:dyDescent="0.3">
      <c r="A42" s="13" t="s">
        <v>95</v>
      </c>
      <c r="B42" s="13" t="s">
        <v>96</v>
      </c>
      <c r="C42" s="18">
        <v>1070</v>
      </c>
      <c r="D42" s="33" t="s">
        <v>97</v>
      </c>
      <c r="E42" s="9" t="s">
        <v>91</v>
      </c>
      <c r="F42" s="10" t="s">
        <v>114</v>
      </c>
      <c r="G42" s="34">
        <v>130000</v>
      </c>
      <c r="H42" s="34">
        <v>130000</v>
      </c>
      <c r="I42" s="34"/>
      <c r="J42" s="34"/>
    </row>
    <row r="43" spans="1:10" s="38" customFormat="1" ht="93.75" x14ac:dyDescent="0.3">
      <c r="A43" s="13" t="s">
        <v>98</v>
      </c>
      <c r="B43" s="13" t="s">
        <v>99</v>
      </c>
      <c r="C43" s="18">
        <v>1070</v>
      </c>
      <c r="D43" s="33" t="s">
        <v>100</v>
      </c>
      <c r="E43" s="9" t="s">
        <v>91</v>
      </c>
      <c r="F43" s="10" t="s">
        <v>114</v>
      </c>
      <c r="G43" s="34">
        <v>100000</v>
      </c>
      <c r="H43" s="34">
        <v>100000</v>
      </c>
      <c r="I43" s="34"/>
      <c r="J43" s="34"/>
    </row>
    <row r="44" spans="1:10" s="58" customFormat="1" ht="39" x14ac:dyDescent="0.35">
      <c r="A44" s="63"/>
      <c r="B44" s="64"/>
      <c r="C44" s="63"/>
      <c r="D44" s="52" t="s">
        <v>113</v>
      </c>
      <c r="E44" s="44" t="s">
        <v>13</v>
      </c>
      <c r="F44" s="44" t="s">
        <v>13</v>
      </c>
      <c r="G44" s="46">
        <f>G45</f>
        <v>245000</v>
      </c>
      <c r="H44" s="46">
        <f>H45</f>
        <v>245000</v>
      </c>
      <c r="I44" s="46"/>
      <c r="J44" s="46"/>
    </row>
    <row r="45" spans="1:10" s="38" customFormat="1" ht="88.5" customHeight="1" x14ac:dyDescent="0.3">
      <c r="A45" s="13" t="s">
        <v>132</v>
      </c>
      <c r="B45" s="13" t="s">
        <v>31</v>
      </c>
      <c r="C45" s="14" t="s">
        <v>22</v>
      </c>
      <c r="D45" s="33" t="s">
        <v>56</v>
      </c>
      <c r="E45" s="9" t="s">
        <v>57</v>
      </c>
      <c r="F45" s="10" t="s">
        <v>78</v>
      </c>
      <c r="G45" s="34">
        <v>245000</v>
      </c>
      <c r="H45" s="34">
        <v>245000</v>
      </c>
      <c r="I45" s="34"/>
      <c r="J45" s="34"/>
    </row>
    <row r="46" spans="1:10" s="38" customFormat="1" ht="61.5" customHeight="1" x14ac:dyDescent="0.3">
      <c r="A46" s="71">
        <v>3700000</v>
      </c>
      <c r="B46" s="71" t="s">
        <v>37</v>
      </c>
      <c r="C46" s="71"/>
      <c r="D46" s="40" t="s">
        <v>116</v>
      </c>
      <c r="E46" s="15" t="s">
        <v>13</v>
      </c>
      <c r="F46" s="15" t="s">
        <v>13</v>
      </c>
      <c r="G46" s="32">
        <f>G47</f>
        <v>1254000</v>
      </c>
      <c r="H46" s="32">
        <f>H47</f>
        <v>504000</v>
      </c>
      <c r="I46" s="32">
        <f>I47</f>
        <v>750000</v>
      </c>
      <c r="J46" s="32">
        <f>J47</f>
        <v>750000</v>
      </c>
    </row>
    <row r="47" spans="1:10" s="38" customFormat="1" ht="72.75" customHeight="1" x14ac:dyDescent="0.3">
      <c r="A47" s="71">
        <v>3710000</v>
      </c>
      <c r="B47" s="71"/>
      <c r="C47" s="71"/>
      <c r="D47" s="40" t="s">
        <v>116</v>
      </c>
      <c r="E47" s="15" t="s">
        <v>13</v>
      </c>
      <c r="F47" s="15" t="s">
        <v>13</v>
      </c>
      <c r="G47" s="32">
        <f>G48+G49+G50</f>
        <v>1254000</v>
      </c>
      <c r="H47" s="32">
        <f>H48+H49+H50</f>
        <v>504000</v>
      </c>
      <c r="I47" s="32">
        <f>I48+I49+I50</f>
        <v>750000</v>
      </c>
      <c r="J47" s="32">
        <f>J48+J49+J50</f>
        <v>750000</v>
      </c>
    </row>
    <row r="48" spans="1:10" s="38" customFormat="1" ht="131.25" hidden="1" x14ac:dyDescent="0.3">
      <c r="A48" s="18">
        <v>3719800</v>
      </c>
      <c r="B48" s="18">
        <v>9800</v>
      </c>
      <c r="C48" s="13" t="s">
        <v>14</v>
      </c>
      <c r="D48" s="33" t="s">
        <v>38</v>
      </c>
      <c r="E48" s="9" t="s">
        <v>120</v>
      </c>
      <c r="F48" s="10" t="s">
        <v>46</v>
      </c>
      <c r="G48" s="65"/>
      <c r="H48" s="65"/>
      <c r="I48" s="65"/>
      <c r="J48" s="65"/>
    </row>
    <row r="49" spans="1:10" s="38" customFormat="1" ht="93.75" x14ac:dyDescent="0.3">
      <c r="A49" s="13" t="s">
        <v>117</v>
      </c>
      <c r="B49" s="13" t="s">
        <v>118</v>
      </c>
      <c r="C49" s="13" t="s">
        <v>14</v>
      </c>
      <c r="D49" s="33" t="s">
        <v>119</v>
      </c>
      <c r="E49" s="9" t="s">
        <v>121</v>
      </c>
      <c r="F49" s="10" t="s">
        <v>49</v>
      </c>
      <c r="G49" s="65">
        <v>504000</v>
      </c>
      <c r="H49" s="65">
        <v>504000</v>
      </c>
      <c r="I49" s="65"/>
      <c r="J49" s="65"/>
    </row>
    <row r="50" spans="1:10" s="38" customFormat="1" ht="56.25" x14ac:dyDescent="0.3">
      <c r="A50" s="13" t="s">
        <v>122</v>
      </c>
      <c r="B50" s="13" t="s">
        <v>123</v>
      </c>
      <c r="C50" s="13" t="s">
        <v>14</v>
      </c>
      <c r="D50" s="33" t="s">
        <v>124</v>
      </c>
      <c r="E50" s="9" t="s">
        <v>125</v>
      </c>
      <c r="F50" s="10" t="s">
        <v>46</v>
      </c>
      <c r="G50" s="65">
        <v>750000</v>
      </c>
      <c r="H50" s="65"/>
      <c r="I50" s="65">
        <v>750000</v>
      </c>
      <c r="J50" s="65">
        <v>750000</v>
      </c>
    </row>
    <row r="51" spans="1:10" s="60" customFormat="1" ht="18.75" x14ac:dyDescent="0.3">
      <c r="A51" s="62" t="s">
        <v>39</v>
      </c>
      <c r="B51" s="62" t="s">
        <v>39</v>
      </c>
      <c r="C51" s="73" t="s">
        <v>39</v>
      </c>
      <c r="D51" s="72" t="s">
        <v>40</v>
      </c>
      <c r="E51" s="62" t="s">
        <v>39</v>
      </c>
      <c r="F51" s="62" t="s">
        <v>39</v>
      </c>
      <c r="G51" s="74">
        <f>G46+G36+G25+G13+G10</f>
        <v>64553922</v>
      </c>
      <c r="H51" s="74">
        <f>H46+H36+H25+H13+H10</f>
        <v>56563922</v>
      </c>
      <c r="I51" s="74">
        <f>I46+I36+I25+I13+I10</f>
        <v>7390000</v>
      </c>
      <c r="J51" s="74">
        <f>J46+J36+J25+J13+J10</f>
        <v>7390000</v>
      </c>
    </row>
    <row r="52" spans="1:10" s="38" customFormat="1" ht="18.75" x14ac:dyDescent="0.3"/>
    <row r="53" spans="1:10" s="38" customFormat="1" ht="18.75" x14ac:dyDescent="0.3"/>
    <row r="54" spans="1:10" s="60" customFormat="1" ht="18.75" x14ac:dyDescent="0.3">
      <c r="D54" s="60" t="s">
        <v>137</v>
      </c>
      <c r="G54" s="60" t="s">
        <v>138</v>
      </c>
    </row>
    <row r="55" spans="1:10" s="38" customFormat="1" ht="18.75" x14ac:dyDescent="0.3"/>
    <row r="56" spans="1:10" s="38" customFormat="1" ht="18.75" x14ac:dyDescent="0.3"/>
    <row r="57" spans="1:10" s="38" customFormat="1" ht="18.75" x14ac:dyDescent="0.3"/>
    <row r="58" spans="1:10" s="38" customFormat="1" ht="18.75" x14ac:dyDescent="0.3"/>
    <row r="59" spans="1:10" s="38" customFormat="1" ht="18.75" x14ac:dyDescent="0.3"/>
    <row r="60" spans="1:10" s="38" customFormat="1" ht="18.75" x14ac:dyDescent="0.3"/>
    <row r="61" spans="1:10" s="38" customFormat="1" ht="18.75" x14ac:dyDescent="0.3"/>
    <row r="62" spans="1:10" s="38" customFormat="1" ht="18.75" x14ac:dyDescent="0.3"/>
    <row r="63" spans="1:10" s="38" customFormat="1" ht="18.75" x14ac:dyDescent="0.3"/>
    <row r="64" spans="1:10" s="38" customFormat="1" ht="18.75" x14ac:dyDescent="0.3"/>
    <row r="65" s="38" customFormat="1" ht="18.75" x14ac:dyDescent="0.3"/>
    <row r="66" s="38" customFormat="1" ht="18.75" x14ac:dyDescent="0.3"/>
    <row r="67" s="38" customFormat="1" ht="18.75" x14ac:dyDescent="0.3"/>
    <row r="68" s="38" customFormat="1" ht="18.75" x14ac:dyDescent="0.3"/>
    <row r="69" s="38" customFormat="1" ht="18.75" x14ac:dyDescent="0.3"/>
    <row r="70" s="38" customFormat="1" ht="18.75" x14ac:dyDescent="0.3"/>
    <row r="71" s="38" customFormat="1" ht="18.75" x14ac:dyDescent="0.3"/>
    <row r="72" s="38" customFormat="1" ht="18.75" x14ac:dyDescent="0.3"/>
    <row r="73" s="38" customFormat="1" ht="18.75" x14ac:dyDescent="0.3"/>
    <row r="74" s="38" customFormat="1" ht="18.75" x14ac:dyDescent="0.3"/>
    <row r="75" s="38" customFormat="1" ht="18.75" x14ac:dyDescent="0.3"/>
    <row r="76" s="38" customFormat="1" ht="18.75" x14ac:dyDescent="0.3"/>
  </sheetData>
  <mergeCells count="10">
    <mergeCell ref="H7:H8"/>
    <mergeCell ref="I7:J7"/>
    <mergeCell ref="B5:J5"/>
    <mergeCell ref="F7:F8"/>
    <mergeCell ref="G7:G8"/>
    <mergeCell ref="A7:A8"/>
    <mergeCell ref="B7:B8"/>
    <mergeCell ref="C7:C8"/>
    <mergeCell ref="D7:D8"/>
    <mergeCell ref="E7:E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2020-01-13T13:16:22Z</cp:lastPrinted>
  <dcterms:created xsi:type="dcterms:W3CDTF">2019-12-02T13:57:49Z</dcterms:created>
  <dcterms:modified xsi:type="dcterms:W3CDTF">2020-01-13T13:29:55Z</dcterms:modified>
</cp:coreProperties>
</file>