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5'!$3:$8</definedName>
    <definedName name="_xlnm.Print_Area" localSheetId="0">'додаток 5'!$A$1:$AA$40</definedName>
  </definedNames>
  <calcPr calcId="144525"/>
</workbook>
</file>

<file path=xl/calcChain.xml><?xml version="1.0" encoding="utf-8"?>
<calcChain xmlns="http://schemas.openxmlformats.org/spreadsheetml/2006/main">
  <c r="R11" i="1" l="1"/>
  <c r="N21" i="1"/>
  <c r="P21" i="1" s="1"/>
  <c r="N11" i="1"/>
  <c r="M28" i="1"/>
  <c r="I31" i="1"/>
  <c r="R25" i="1"/>
  <c r="R31" i="1" s="1"/>
  <c r="R18" i="1"/>
  <c r="N12" i="1"/>
  <c r="P12" i="1" s="1"/>
  <c r="S12" i="1" s="1"/>
  <c r="N10" i="1"/>
  <c r="N26" i="1"/>
  <c r="P26" i="1" s="1"/>
  <c r="S26" i="1" s="1"/>
  <c r="M26" i="1"/>
  <c r="P30" i="1"/>
  <c r="S30" i="1" s="1"/>
  <c r="P9" i="1"/>
  <c r="S9" i="1" s="1"/>
  <c r="Q31" i="1"/>
  <c r="P10" i="1"/>
  <c r="S10" i="1" s="1"/>
  <c r="P11" i="1"/>
  <c r="P13" i="1"/>
  <c r="S13" i="1"/>
  <c r="P14" i="1"/>
  <c r="S14" i="1"/>
  <c r="P15" i="1"/>
  <c r="S15" i="1"/>
  <c r="P16" i="1"/>
  <c r="S16" i="1"/>
  <c r="P17" i="1"/>
  <c r="S17" i="1"/>
  <c r="P18" i="1"/>
  <c r="S18" i="1"/>
  <c r="P19" i="1"/>
  <c r="S19" i="1"/>
  <c r="P20" i="1"/>
  <c r="S20" i="1"/>
  <c r="P22" i="1"/>
  <c r="S22" i="1"/>
  <c r="P23" i="1"/>
  <c r="S23" i="1"/>
  <c r="P24" i="1"/>
  <c r="S24" i="1"/>
  <c r="P25" i="1"/>
  <c r="P27" i="1"/>
  <c r="S27" i="1" s="1"/>
  <c r="P28" i="1"/>
  <c r="S28" i="1" s="1"/>
  <c r="P29" i="1"/>
  <c r="S29" i="1" s="1"/>
  <c r="O31" i="1"/>
  <c r="X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30" i="1"/>
  <c r="W31" i="1"/>
  <c r="Z31" i="1"/>
  <c r="Y31" i="1"/>
  <c r="V31" i="1"/>
  <c r="U31" i="1"/>
  <c r="T31" i="1"/>
  <c r="M31" i="1"/>
  <c r="L31" i="1"/>
  <c r="K31" i="1"/>
  <c r="J31" i="1"/>
  <c r="H31" i="1"/>
  <c r="G31" i="1"/>
  <c r="F31" i="1"/>
  <c r="E31" i="1"/>
  <c r="D31" i="1"/>
  <c r="C31" i="1"/>
  <c r="AA31" i="1" l="1"/>
  <c r="N31" i="1"/>
  <c r="S11" i="1"/>
  <c r="P31" i="1"/>
  <c r="S31" i="1" s="1"/>
  <c r="S21" i="1"/>
  <c r="S25" i="1"/>
</calcChain>
</file>

<file path=xl/sharedStrings.xml><?xml version="1.0" encoding="utf-8"?>
<sst xmlns="http://schemas.openxmlformats.org/spreadsheetml/2006/main" count="68" uniqueCount="61">
  <si>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</si>
  <si>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</si>
  <si>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</si>
  <si>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</si>
  <si>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</si>
  <si>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</si>
  <si>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усього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</si>
  <si>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</si>
  <si>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</si>
  <si>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</si>
  <si>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</si>
  <si>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</si>
  <si>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</si>
  <si>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</si>
  <si>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</si>
  <si>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</si>
  <si>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</si>
  <si>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</si>
  <si>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</si>
  <si>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</si>
  <si>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</si>
  <si>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</si>
  <si>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</si>
  <si>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</si>
  <si>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</si>
  <si>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</si>
  <si>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</si>
  <si>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</si>
  <si>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</si>
  <si>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</si>
  <si>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</si>
  <si>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</si>
  <si>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</si>
  <si>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</si>
  <si>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</si>
  <si>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</si>
  <si>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</si>
  <si>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</si>
  <si>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</si>
  <si>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</si>
  <si>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</si>
  <si>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</si>
  <si>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 xml:space="preserve">Голова районної ради 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</si>
  <si>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</si>
  <si>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</si>
  <si>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</si>
  <si>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</si>
  <si>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</si>
  <si>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</si>
  <si>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</si>
  <si>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</si>
  <si>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</si>
  <si>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</si>
  <si>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r>
      <t>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</si>
  <si>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</si>
  <si>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</si>
  <si>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</si>
  <si>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</si>
  <si>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</si>
  <si>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С.М.Гришко</t>
  </si>
  <si>
    <t xml:space="preserve">Додаток 5
до рішення сесії Броварської районної ради від 18 грудня 2018 року № 686-51 позач.-VІІ (в редакції сесії райради від 21.02.2019 року                                                            № 718-54 позач.-VІІ)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</si>
</sst>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164" fontId="5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84"/>
  <sheetViews>
    <sheetView tabSelected="1" topLeftCell="M1" zoomScale="69" zoomScaleNormal="69" zoomScaleSheetLayoutView="75" workbookViewId="0">
      <selection activeCell="V31" sqref="V31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8.7109375" style="1" customWidth="1"/>
    <col min="4" max="4" width="31.5703125" style="1" customWidth="1"/>
    <col min="5" max="5" width="17" style="1" customWidth="1"/>
    <col min="6" max="6" width="34.42578125" style="1" customWidth="1"/>
    <col min="7" max="7" width="29.7109375" style="1" customWidth="1"/>
    <col min="8" max="8" width="18.28515625" style="1" customWidth="1"/>
    <col min="9" max="9" width="18.5703125" style="1" customWidth="1"/>
    <col min="10" max="10" width="16.140625" style="1" customWidth="1"/>
    <col min="11" max="11" width="17.140625" style="1" customWidth="1"/>
    <col min="12" max="13" width="18.85546875" style="1" customWidth="1"/>
    <col min="14" max="15" width="15.85546875" style="1" customWidth="1"/>
    <col min="16" max="17" width="19" style="1" customWidth="1"/>
    <col min="18" max="18" width="17.140625" style="1" customWidth="1"/>
    <col min="19" max="19" width="20" style="1" customWidth="1"/>
    <col min="20" max="20" width="14.85546875" style="1" customWidth="1"/>
    <col min="21" max="21" width="14.5703125" style="1" customWidth="1"/>
    <col min="22" max="22" width="17.42578125" style="1" customWidth="1"/>
    <col min="23" max="23" width="16" style="1"/>
    <col min="24" max="24" width="17.7109375" style="1" customWidth="1"/>
    <col min="25" max="25" width="14" style="1" customWidth="1"/>
    <col min="26" max="26" width="16" style="1"/>
    <col min="27" max="27" width="18.85546875" style="1" customWidth="1"/>
    <col min="28" max="16384" width="16" style="1"/>
  </cols>
  <sheetData>
    <row r="1" spans="1:27" ht="36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7" t="s">
        <v>60</v>
      </c>
      <c r="AA1" s="37"/>
    </row>
    <row r="2" spans="1:27" ht="79.5" customHeight="1" x14ac:dyDescent="0.2">
      <c r="S2" s="2" t="s">
        <v>1</v>
      </c>
      <c r="T2" s="2"/>
      <c r="Z2" s="38"/>
      <c r="AA2" s="38"/>
    </row>
    <row r="3" spans="1:27" s="10" customFormat="1" ht="25.5" customHeight="1" x14ac:dyDescent="0.3">
      <c r="A3" s="33" t="s">
        <v>2</v>
      </c>
      <c r="B3" s="33" t="s">
        <v>3</v>
      </c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57</v>
      </c>
      <c r="U3" s="33"/>
      <c r="V3" s="33"/>
      <c r="W3" s="33"/>
      <c r="X3" s="33"/>
      <c r="Y3" s="33"/>
      <c r="Z3" s="33"/>
      <c r="AA3" s="33"/>
    </row>
    <row r="4" spans="1:27" s="10" customFormat="1" ht="23.25" customHeight="1" x14ac:dyDescent="0.3">
      <c r="A4" s="33"/>
      <c r="B4" s="33"/>
      <c r="C4" s="33" t="s">
        <v>34</v>
      </c>
      <c r="D4" s="33" t="s">
        <v>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6</v>
      </c>
      <c r="T4" s="33" t="s">
        <v>54</v>
      </c>
      <c r="U4" s="33" t="s">
        <v>5</v>
      </c>
      <c r="V4" s="34"/>
      <c r="W4" s="34"/>
      <c r="X4" s="34"/>
      <c r="Y4" s="34"/>
      <c r="Z4" s="34"/>
      <c r="AA4" s="33" t="s">
        <v>6</v>
      </c>
    </row>
    <row r="5" spans="1:27" s="11" customFormat="1" ht="35.25" customHeight="1" x14ac:dyDescent="0.2">
      <c r="A5" s="33"/>
      <c r="B5" s="33"/>
      <c r="C5" s="33"/>
      <c r="D5" s="33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8</v>
      </c>
      <c r="R5" s="36"/>
      <c r="S5" s="33"/>
      <c r="T5" s="34"/>
      <c r="U5" s="33" t="s">
        <v>7</v>
      </c>
      <c r="V5" s="34"/>
      <c r="W5" s="34"/>
      <c r="X5" s="34"/>
      <c r="Y5" s="34"/>
      <c r="Z5" s="19" t="s">
        <v>8</v>
      </c>
      <c r="AA5" s="33"/>
    </row>
    <row r="6" spans="1:27" s="11" customFormat="1" ht="32.2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 t="s">
        <v>44</v>
      </c>
      <c r="U6" s="33"/>
      <c r="V6" s="33"/>
      <c r="W6" s="33"/>
      <c r="X6" s="33"/>
      <c r="Y6" s="33"/>
      <c r="Z6" s="33"/>
      <c r="AA6" s="33"/>
    </row>
    <row r="7" spans="1:27" s="24" customFormat="1" ht="409.6" customHeight="1" x14ac:dyDescent="0.2">
      <c r="A7" s="33"/>
      <c r="B7" s="33"/>
      <c r="C7" s="20" t="s">
        <v>45</v>
      </c>
      <c r="D7" s="30" t="s">
        <v>56</v>
      </c>
      <c r="E7" s="20" t="s">
        <v>46</v>
      </c>
      <c r="F7" s="21" t="s">
        <v>47</v>
      </c>
      <c r="G7" s="21" t="s">
        <v>48</v>
      </c>
      <c r="H7" s="21" t="s">
        <v>49</v>
      </c>
      <c r="I7" s="21" t="s">
        <v>58</v>
      </c>
      <c r="J7" s="21" t="s">
        <v>50</v>
      </c>
      <c r="K7" s="21" t="s">
        <v>51</v>
      </c>
      <c r="L7" s="21" t="s">
        <v>52</v>
      </c>
      <c r="M7" s="22" t="s">
        <v>35</v>
      </c>
      <c r="N7" s="22" t="s">
        <v>36</v>
      </c>
      <c r="O7" s="22" t="s">
        <v>55</v>
      </c>
      <c r="P7" s="22" t="s">
        <v>10</v>
      </c>
      <c r="Q7" s="22" t="s">
        <v>55</v>
      </c>
      <c r="R7" s="22" t="s">
        <v>36</v>
      </c>
      <c r="S7" s="33"/>
      <c r="T7" s="20" t="s">
        <v>37</v>
      </c>
      <c r="U7" s="20" t="s">
        <v>53</v>
      </c>
      <c r="V7" s="22" t="s">
        <v>38</v>
      </c>
      <c r="W7" s="22" t="s">
        <v>39</v>
      </c>
      <c r="X7" s="22" t="s">
        <v>43</v>
      </c>
      <c r="Y7" s="23" t="s">
        <v>40</v>
      </c>
      <c r="Z7" s="20"/>
      <c r="AA7" s="33"/>
    </row>
    <row r="8" spans="1:27" s="11" customFormat="1" ht="17.25" customHeight="1" x14ac:dyDescent="0.2">
      <c r="A8" s="12">
        <v>1</v>
      </c>
      <c r="B8" s="12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</row>
    <row r="9" spans="1:27" s="10" customFormat="1" ht="18.75" x14ac:dyDescent="0.3">
      <c r="A9" s="14"/>
      <c r="B9" s="15" t="s">
        <v>12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>SUM(C9:O9)</f>
        <v>0</v>
      </c>
      <c r="Q9" s="26"/>
      <c r="R9" s="26">
        <v>500000</v>
      </c>
      <c r="S9" s="27">
        <f>SUM(P9:R9)</f>
        <v>500000</v>
      </c>
      <c r="T9" s="28"/>
      <c r="U9" s="28"/>
      <c r="V9" s="28">
        <v>3265712</v>
      </c>
      <c r="W9" s="28"/>
      <c r="X9" s="28"/>
      <c r="Y9" s="25"/>
      <c r="Z9" s="25"/>
      <c r="AA9" s="25">
        <f t="shared" ref="AA9:AA30" si="0">SUM(T9:Z9)</f>
        <v>3265712</v>
      </c>
    </row>
    <row r="10" spans="1:27" s="10" customFormat="1" ht="18.75" x14ac:dyDescent="0.3">
      <c r="A10" s="14"/>
      <c r="B10" s="15" t="s">
        <v>13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f>453300</f>
        <v>453300</v>
      </c>
      <c r="O10" s="26"/>
      <c r="P10" s="26">
        <f t="shared" ref="P10:P30" si="1">SUM(C10:O10)</f>
        <v>453300</v>
      </c>
      <c r="Q10" s="26"/>
      <c r="R10" s="26"/>
      <c r="S10" s="27">
        <f t="shared" ref="S10:S31" si="2">SUM(P10:R10)</f>
        <v>453300</v>
      </c>
      <c r="T10" s="28"/>
      <c r="U10" s="28"/>
      <c r="V10" s="28">
        <v>4529859</v>
      </c>
      <c r="W10" s="28"/>
      <c r="X10" s="28"/>
      <c r="Y10" s="25"/>
      <c r="Z10" s="25"/>
      <c r="AA10" s="25">
        <f t="shared" si="0"/>
        <v>4529859</v>
      </c>
    </row>
    <row r="11" spans="1:27" s="10" customFormat="1" ht="18.75" x14ac:dyDescent="0.3">
      <c r="A11" s="14"/>
      <c r="B11" s="15" t="s">
        <v>14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>78300+48040</f>
        <v>126340</v>
      </c>
      <c r="O11" s="26"/>
      <c r="P11" s="26">
        <f t="shared" si="1"/>
        <v>126340</v>
      </c>
      <c r="Q11" s="26"/>
      <c r="R11" s="26">
        <f>106500+10000</f>
        <v>116500</v>
      </c>
      <c r="S11" s="27">
        <f t="shared" si="2"/>
        <v>242840</v>
      </c>
      <c r="T11" s="28"/>
      <c r="U11" s="28"/>
      <c r="V11" s="28">
        <v>4635204</v>
      </c>
      <c r="W11" s="28"/>
      <c r="X11" s="28"/>
      <c r="Y11" s="25"/>
      <c r="Z11" s="25"/>
      <c r="AA11" s="25">
        <f t="shared" si="0"/>
        <v>4635204</v>
      </c>
    </row>
    <row r="12" spans="1:27" s="10" customFormat="1" ht="18.75" x14ac:dyDescent="0.3">
      <c r="A12" s="14"/>
      <c r="B12" s="15" t="s">
        <v>15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f>331000</f>
        <v>331000</v>
      </c>
      <c r="O12" s="26"/>
      <c r="P12" s="26">
        <f t="shared" si="1"/>
        <v>331000</v>
      </c>
      <c r="Q12" s="26"/>
      <c r="R12" s="26"/>
      <c r="S12" s="27">
        <f t="shared" si="2"/>
        <v>331000</v>
      </c>
      <c r="T12" s="28"/>
      <c r="U12" s="28"/>
      <c r="V12" s="28">
        <v>5530641</v>
      </c>
      <c r="W12" s="28"/>
      <c r="X12" s="28"/>
      <c r="Y12" s="25"/>
      <c r="Z12" s="25"/>
      <c r="AA12" s="25">
        <f t="shared" si="0"/>
        <v>5530641</v>
      </c>
    </row>
    <row r="13" spans="1:27" s="10" customFormat="1" ht="18.75" x14ac:dyDescent="0.3">
      <c r="A13" s="14"/>
      <c r="B13" s="15" t="s">
        <v>16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f t="shared" si="1"/>
        <v>0</v>
      </c>
      <c r="Q13" s="26"/>
      <c r="R13" s="26"/>
      <c r="S13" s="27">
        <f t="shared" si="2"/>
        <v>0</v>
      </c>
      <c r="T13" s="28"/>
      <c r="U13" s="28"/>
      <c r="V13" s="28">
        <v>4134813</v>
      </c>
      <c r="W13" s="28"/>
      <c r="X13" s="28"/>
      <c r="Y13" s="25"/>
      <c r="Z13" s="25"/>
      <c r="AA13" s="25">
        <f t="shared" si="0"/>
        <v>4134813</v>
      </c>
    </row>
    <row r="14" spans="1:27" s="10" customFormat="1" ht="18.75" x14ac:dyDescent="0.3">
      <c r="A14" s="14"/>
      <c r="B14" s="15" t="s">
        <v>17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 t="shared" si="1"/>
        <v>0</v>
      </c>
      <c r="Q14" s="26"/>
      <c r="R14" s="26"/>
      <c r="S14" s="27">
        <f t="shared" si="2"/>
        <v>0</v>
      </c>
      <c r="T14" s="28">
        <v>441600</v>
      </c>
      <c r="U14" s="28"/>
      <c r="V14" s="28"/>
      <c r="W14" s="28"/>
      <c r="X14" s="28"/>
      <c r="Y14" s="25"/>
      <c r="Z14" s="25"/>
      <c r="AA14" s="25">
        <f t="shared" si="0"/>
        <v>441600</v>
      </c>
    </row>
    <row r="15" spans="1:27" s="10" customFormat="1" ht="18.75" x14ac:dyDescent="0.3">
      <c r="A15" s="14"/>
      <c r="B15" s="15" t="s">
        <v>18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 t="shared" si="1"/>
        <v>0</v>
      </c>
      <c r="Q15" s="26"/>
      <c r="R15" s="26"/>
      <c r="S15" s="27">
        <f t="shared" si="2"/>
        <v>0</v>
      </c>
      <c r="T15" s="28"/>
      <c r="U15" s="28"/>
      <c r="V15" s="28">
        <v>2897003</v>
      </c>
      <c r="W15" s="28"/>
      <c r="X15" s="28"/>
      <c r="Y15" s="25"/>
      <c r="Z15" s="25"/>
      <c r="AA15" s="25">
        <f t="shared" si="0"/>
        <v>2897003</v>
      </c>
    </row>
    <row r="16" spans="1:27" s="10" customFormat="1" ht="18.75" x14ac:dyDescent="0.3">
      <c r="A16" s="14"/>
      <c r="B16" s="15" t="s">
        <v>19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f t="shared" si="1"/>
        <v>0</v>
      </c>
      <c r="Q16" s="26"/>
      <c r="R16" s="26"/>
      <c r="S16" s="27">
        <f t="shared" si="2"/>
        <v>0</v>
      </c>
      <c r="T16" s="28">
        <v>428400</v>
      </c>
      <c r="U16" s="28"/>
      <c r="V16" s="28"/>
      <c r="W16" s="28"/>
      <c r="X16" s="28"/>
      <c r="Y16" s="25"/>
      <c r="Z16" s="25"/>
      <c r="AA16" s="25">
        <f t="shared" si="0"/>
        <v>428400</v>
      </c>
    </row>
    <row r="17" spans="1:27" s="10" customFormat="1" ht="18.75" x14ac:dyDescent="0.3">
      <c r="A17" s="14"/>
      <c r="B17" s="15" t="s">
        <v>20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f t="shared" si="1"/>
        <v>0</v>
      </c>
      <c r="Q17" s="26"/>
      <c r="R17" s="26"/>
      <c r="S17" s="27">
        <f t="shared" si="2"/>
        <v>0</v>
      </c>
      <c r="T17" s="28"/>
      <c r="U17" s="28"/>
      <c r="V17" s="28"/>
      <c r="W17" s="28"/>
      <c r="X17" s="28"/>
      <c r="Y17" s="25"/>
      <c r="Z17" s="25"/>
      <c r="AA17" s="25">
        <f t="shared" si="0"/>
        <v>0</v>
      </c>
    </row>
    <row r="18" spans="1:27" s="10" customFormat="1" ht="18.75" x14ac:dyDescent="0.3">
      <c r="A18" s="14"/>
      <c r="B18" s="15" t="s">
        <v>21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f t="shared" si="1"/>
        <v>0</v>
      </c>
      <c r="Q18" s="26"/>
      <c r="R18" s="26">
        <f>1300000</f>
        <v>1300000</v>
      </c>
      <c r="S18" s="27">
        <f t="shared" si="2"/>
        <v>1300000</v>
      </c>
      <c r="T18" s="28"/>
      <c r="U18" s="28"/>
      <c r="V18" s="28">
        <v>3239376</v>
      </c>
      <c r="W18" s="28"/>
      <c r="X18" s="28"/>
      <c r="Y18" s="25"/>
      <c r="Z18" s="25"/>
      <c r="AA18" s="25">
        <f t="shared" si="0"/>
        <v>3239376</v>
      </c>
    </row>
    <row r="19" spans="1:27" s="10" customFormat="1" ht="18.75" x14ac:dyDescent="0.3">
      <c r="A19" s="14"/>
      <c r="B19" s="15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f t="shared" si="1"/>
        <v>0</v>
      </c>
      <c r="Q19" s="26"/>
      <c r="R19" s="26"/>
      <c r="S19" s="27">
        <f t="shared" si="2"/>
        <v>0</v>
      </c>
      <c r="T19" s="28"/>
      <c r="U19" s="28"/>
      <c r="V19" s="28">
        <v>2817994</v>
      </c>
      <c r="W19" s="28"/>
      <c r="X19" s="28"/>
      <c r="Y19" s="25"/>
      <c r="Z19" s="25"/>
      <c r="AA19" s="25">
        <f t="shared" si="0"/>
        <v>2817994</v>
      </c>
    </row>
    <row r="20" spans="1:27" s="10" customFormat="1" ht="18.75" x14ac:dyDescent="0.3">
      <c r="A20" s="14"/>
      <c r="B20" s="15" t="s">
        <v>23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f t="shared" si="1"/>
        <v>0</v>
      </c>
      <c r="Q20" s="26"/>
      <c r="R20" s="26"/>
      <c r="S20" s="27">
        <f t="shared" si="2"/>
        <v>0</v>
      </c>
      <c r="T20" s="28"/>
      <c r="U20" s="28"/>
      <c r="V20" s="28">
        <v>526728</v>
      </c>
      <c r="W20" s="28"/>
      <c r="X20" s="28"/>
      <c r="Y20" s="25"/>
      <c r="Z20" s="25"/>
      <c r="AA20" s="25">
        <f t="shared" si="0"/>
        <v>526728</v>
      </c>
    </row>
    <row r="21" spans="1:27" s="10" customFormat="1" ht="18.75" x14ac:dyDescent="0.3">
      <c r="A21" s="14"/>
      <c r="B21" s="15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>
        <f>150000+150000</f>
        <v>300000</v>
      </c>
      <c r="O21" s="26"/>
      <c r="P21" s="26">
        <f t="shared" si="1"/>
        <v>300000</v>
      </c>
      <c r="Q21" s="26"/>
      <c r="R21" s="26"/>
      <c r="S21" s="27">
        <f t="shared" si="2"/>
        <v>300000</v>
      </c>
      <c r="T21" s="28"/>
      <c r="U21" s="28"/>
      <c r="V21" s="28"/>
      <c r="W21" s="28"/>
      <c r="X21" s="28"/>
      <c r="Y21" s="25"/>
      <c r="Z21" s="25"/>
      <c r="AA21" s="25">
        <f t="shared" si="0"/>
        <v>0</v>
      </c>
    </row>
    <row r="22" spans="1:27" s="10" customFormat="1" ht="18.75" x14ac:dyDescent="0.3">
      <c r="A22" s="14"/>
      <c r="B22" s="15" t="s">
        <v>25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v>10000</v>
      </c>
      <c r="O22" s="26"/>
      <c r="P22" s="26">
        <f t="shared" si="1"/>
        <v>10000</v>
      </c>
      <c r="Q22" s="26"/>
      <c r="R22" s="26"/>
      <c r="S22" s="27">
        <f t="shared" si="2"/>
        <v>10000</v>
      </c>
      <c r="T22" s="28"/>
      <c r="U22" s="28"/>
      <c r="V22" s="28"/>
      <c r="W22" s="28"/>
      <c r="X22" s="28"/>
      <c r="Y22" s="25"/>
      <c r="Z22" s="25"/>
      <c r="AA22" s="25">
        <f t="shared" si="0"/>
        <v>0</v>
      </c>
    </row>
    <row r="23" spans="1:27" s="10" customFormat="1" ht="18.75" x14ac:dyDescent="0.3">
      <c r="A23" s="14"/>
      <c r="B23" s="15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f t="shared" si="1"/>
        <v>0</v>
      </c>
      <c r="Q23" s="26"/>
      <c r="R23" s="26"/>
      <c r="S23" s="27">
        <f t="shared" si="2"/>
        <v>0</v>
      </c>
      <c r="T23" s="28"/>
      <c r="U23" s="28"/>
      <c r="V23" s="28"/>
      <c r="W23" s="28"/>
      <c r="X23" s="28"/>
      <c r="Y23" s="25"/>
      <c r="Z23" s="25"/>
      <c r="AA23" s="25">
        <f t="shared" si="0"/>
        <v>0</v>
      </c>
    </row>
    <row r="24" spans="1:27" s="10" customFormat="1" ht="18.75" x14ac:dyDescent="0.3">
      <c r="A24" s="14"/>
      <c r="B24" s="15" t="s">
        <v>27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si="1"/>
        <v>0</v>
      </c>
      <c r="Q24" s="26"/>
      <c r="R24" s="26"/>
      <c r="S24" s="27">
        <f t="shared" si="2"/>
        <v>0</v>
      </c>
      <c r="T24" s="28"/>
      <c r="U24" s="28"/>
      <c r="V24" s="28">
        <v>5346286</v>
      </c>
      <c r="W24" s="28"/>
      <c r="X24" s="28"/>
      <c r="Y24" s="25"/>
      <c r="Z24" s="25"/>
      <c r="AA24" s="25">
        <f t="shared" si="0"/>
        <v>5346286</v>
      </c>
    </row>
    <row r="25" spans="1:27" s="10" customFormat="1" ht="22.5" customHeight="1" x14ac:dyDescent="0.3">
      <c r="A25" s="14"/>
      <c r="B25" s="15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v>10000</v>
      </c>
      <c r="O25" s="26"/>
      <c r="P25" s="26">
        <f t="shared" si="1"/>
        <v>10000</v>
      </c>
      <c r="Q25" s="26"/>
      <c r="R25" s="26">
        <f>170000</f>
        <v>170000</v>
      </c>
      <c r="S25" s="27">
        <f t="shared" si="2"/>
        <v>180000</v>
      </c>
      <c r="T25" s="28"/>
      <c r="U25" s="28"/>
      <c r="V25" s="28">
        <v>5109259</v>
      </c>
      <c r="W25" s="28">
        <v>2102332</v>
      </c>
      <c r="X25" s="28"/>
      <c r="Y25" s="25"/>
      <c r="Z25" s="25"/>
      <c r="AA25" s="25">
        <f t="shared" si="0"/>
        <v>7211591</v>
      </c>
    </row>
    <row r="26" spans="1:27" s="10" customFormat="1" ht="44.25" customHeight="1" x14ac:dyDescent="0.3">
      <c r="A26" s="14"/>
      <c r="B26" s="16" t="s">
        <v>29</v>
      </c>
      <c r="C26" s="25"/>
      <c r="D26" s="26"/>
      <c r="E26" s="26"/>
      <c r="F26" s="26"/>
      <c r="G26" s="26"/>
      <c r="H26" s="26"/>
      <c r="I26" s="26">
        <v>7049500</v>
      </c>
      <c r="J26" s="26"/>
      <c r="K26" s="26"/>
      <c r="L26" s="26"/>
      <c r="M26" s="26">
        <f>1300000</f>
        <v>1300000</v>
      </c>
      <c r="N26" s="26">
        <f>1086000</f>
        <v>1086000</v>
      </c>
      <c r="O26" s="26"/>
      <c r="P26" s="26">
        <f t="shared" si="1"/>
        <v>9435500</v>
      </c>
      <c r="Q26" s="26"/>
      <c r="R26" s="26"/>
      <c r="S26" s="27">
        <f t="shared" si="2"/>
        <v>9435500</v>
      </c>
      <c r="T26" s="28"/>
      <c r="U26" s="28"/>
      <c r="V26" s="28"/>
      <c r="W26" s="28"/>
      <c r="X26" s="28"/>
      <c r="Y26" s="25"/>
      <c r="Z26" s="25"/>
      <c r="AA26" s="25">
        <f t="shared" si="0"/>
        <v>0</v>
      </c>
    </row>
    <row r="27" spans="1:27" s="10" customFormat="1" ht="38.25" customHeight="1" x14ac:dyDescent="0.3">
      <c r="A27" s="14"/>
      <c r="B27" s="16" t="s">
        <v>30</v>
      </c>
      <c r="C27" s="25"/>
      <c r="D27" s="26"/>
      <c r="E27" s="26"/>
      <c r="F27" s="26"/>
      <c r="G27" s="26"/>
      <c r="H27" s="26"/>
      <c r="I27" s="26">
        <v>12364100</v>
      </c>
      <c r="J27" s="26"/>
      <c r="K27" s="26"/>
      <c r="L27" s="26"/>
      <c r="M27" s="26">
        <v>5000000</v>
      </c>
      <c r="N27" s="26">
        <v>4826000</v>
      </c>
      <c r="O27" s="26"/>
      <c r="P27" s="26">
        <f t="shared" si="1"/>
        <v>22190100</v>
      </c>
      <c r="Q27" s="26"/>
      <c r="R27" s="26"/>
      <c r="S27" s="27">
        <f t="shared" si="2"/>
        <v>22190100</v>
      </c>
      <c r="T27" s="28"/>
      <c r="U27" s="28"/>
      <c r="V27" s="28"/>
      <c r="W27" s="28"/>
      <c r="X27" s="28"/>
      <c r="Y27" s="25"/>
      <c r="Z27" s="25"/>
      <c r="AA27" s="25">
        <f t="shared" si="0"/>
        <v>0</v>
      </c>
    </row>
    <row r="28" spans="1:27" s="10" customFormat="1" ht="18.75" x14ac:dyDescent="0.3">
      <c r="A28" s="14"/>
      <c r="B28" s="15" t="s">
        <v>31</v>
      </c>
      <c r="C28" s="25"/>
      <c r="D28" s="26"/>
      <c r="E28" s="26"/>
      <c r="F28" s="26"/>
      <c r="G28" s="26"/>
      <c r="H28" s="26"/>
      <c r="I28" s="26">
        <v>74479800</v>
      </c>
      <c r="J28" s="26"/>
      <c r="K28" s="26"/>
      <c r="L28" s="26"/>
      <c r="M28" s="26">
        <f>50000000+3000000</f>
        <v>53000000</v>
      </c>
      <c r="N28" s="26"/>
      <c r="O28" s="26"/>
      <c r="P28" s="26">
        <f t="shared" si="1"/>
        <v>127479800</v>
      </c>
      <c r="Q28" s="26">
        <v>10363200</v>
      </c>
      <c r="R28" s="26"/>
      <c r="S28" s="27">
        <f t="shared" si="2"/>
        <v>137843000</v>
      </c>
      <c r="T28" s="28"/>
      <c r="U28" s="28">
        <v>320400</v>
      </c>
      <c r="V28" s="28"/>
      <c r="W28" s="28"/>
      <c r="X28" s="28"/>
      <c r="Y28" s="25">
        <v>321076</v>
      </c>
      <c r="Z28" s="25"/>
      <c r="AA28" s="25">
        <f t="shared" si="0"/>
        <v>641476</v>
      </c>
    </row>
    <row r="29" spans="1:27" s="10" customFormat="1" ht="18.75" x14ac:dyDescent="0.3">
      <c r="A29" s="14"/>
      <c r="B29" s="15" t="s">
        <v>32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si="1"/>
        <v>0</v>
      </c>
      <c r="Q29" s="26"/>
      <c r="R29" s="26"/>
      <c r="S29" s="27">
        <f t="shared" si="2"/>
        <v>0</v>
      </c>
      <c r="T29" s="28"/>
      <c r="U29" s="28"/>
      <c r="V29" s="28"/>
      <c r="W29" s="28"/>
      <c r="X29" s="28">
        <v>12131400</v>
      </c>
      <c r="Y29" s="25"/>
      <c r="Z29" s="25"/>
      <c r="AA29" s="25">
        <f t="shared" si="0"/>
        <v>12131400</v>
      </c>
    </row>
    <row r="30" spans="1:27" s="10" customFormat="1" ht="18.75" x14ac:dyDescent="0.3">
      <c r="A30" s="14"/>
      <c r="B30" s="15" t="s">
        <v>33</v>
      </c>
      <c r="C30" s="25">
        <v>11589173</v>
      </c>
      <c r="D30" s="26">
        <v>90684000</v>
      </c>
      <c r="E30" s="26">
        <v>934000</v>
      </c>
      <c r="F30" s="26">
        <v>90438000</v>
      </c>
      <c r="G30" s="26">
        <v>3575500</v>
      </c>
      <c r="H30" s="26">
        <v>540845</v>
      </c>
      <c r="I30" s="26"/>
      <c r="J30" s="26">
        <v>4078200</v>
      </c>
      <c r="K30" s="26">
        <v>550000</v>
      </c>
      <c r="L30" s="26">
        <v>914100</v>
      </c>
      <c r="M30" s="26"/>
      <c r="N30" s="26"/>
      <c r="O30" s="26">
        <v>1218439</v>
      </c>
      <c r="P30" s="26">
        <f t="shared" si="1"/>
        <v>204522257</v>
      </c>
      <c r="Q30" s="26"/>
      <c r="R30" s="26"/>
      <c r="S30" s="27">
        <f>SUM(P30:R30)</f>
        <v>204522257</v>
      </c>
      <c r="T30" s="28"/>
      <c r="U30" s="28"/>
      <c r="V30" s="28"/>
      <c r="W30" s="28"/>
      <c r="X30" s="28"/>
      <c r="Y30" s="25"/>
      <c r="Z30" s="25"/>
      <c r="AA30" s="25">
        <f t="shared" si="0"/>
        <v>0</v>
      </c>
    </row>
    <row r="31" spans="1:27" s="10" customFormat="1" ht="18.75" x14ac:dyDescent="0.3">
      <c r="A31" s="17" t="s">
        <v>9</v>
      </c>
      <c r="B31" s="18" t="s">
        <v>10</v>
      </c>
      <c r="C31" s="29">
        <f t="shared" ref="C31:N31" si="3">SUM(C9:C30)</f>
        <v>11589173</v>
      </c>
      <c r="D31" s="29">
        <f t="shared" si="3"/>
        <v>90684000</v>
      </c>
      <c r="E31" s="29">
        <f t="shared" si="3"/>
        <v>934000</v>
      </c>
      <c r="F31" s="29">
        <f t="shared" si="3"/>
        <v>90438000</v>
      </c>
      <c r="G31" s="29">
        <f t="shared" si="3"/>
        <v>3575500</v>
      </c>
      <c r="H31" s="29">
        <f t="shared" si="3"/>
        <v>540845</v>
      </c>
      <c r="I31" s="29">
        <f t="shared" si="3"/>
        <v>93893400</v>
      </c>
      <c r="J31" s="29">
        <f t="shared" si="3"/>
        <v>4078200</v>
      </c>
      <c r="K31" s="29">
        <f t="shared" si="3"/>
        <v>550000</v>
      </c>
      <c r="L31" s="29">
        <f t="shared" si="3"/>
        <v>914100</v>
      </c>
      <c r="M31" s="29">
        <f t="shared" si="3"/>
        <v>59300000</v>
      </c>
      <c r="N31" s="29">
        <f t="shared" si="3"/>
        <v>7142640</v>
      </c>
      <c r="O31" s="29">
        <f>SUM(O9:O30)</f>
        <v>1218439</v>
      </c>
      <c r="P31" s="29">
        <f>SUM(P9:P30)</f>
        <v>364858297</v>
      </c>
      <c r="Q31" s="29">
        <f>SUM(Q9:Q30)</f>
        <v>10363200</v>
      </c>
      <c r="R31" s="29">
        <f t="shared" ref="R31:AA31" si="4">SUM(R9:R30)</f>
        <v>2086500</v>
      </c>
      <c r="S31" s="27">
        <f t="shared" si="2"/>
        <v>377307997</v>
      </c>
      <c r="T31" s="29">
        <f t="shared" si="4"/>
        <v>870000</v>
      </c>
      <c r="U31" s="29">
        <f t="shared" si="4"/>
        <v>320400</v>
      </c>
      <c r="V31" s="29">
        <f t="shared" si="4"/>
        <v>42032875</v>
      </c>
      <c r="W31" s="29">
        <f t="shared" si="4"/>
        <v>2102332</v>
      </c>
      <c r="X31" s="29">
        <f t="shared" si="4"/>
        <v>12131400</v>
      </c>
      <c r="Y31" s="29">
        <f t="shared" si="4"/>
        <v>321076</v>
      </c>
      <c r="Z31" s="29">
        <f t="shared" si="4"/>
        <v>0</v>
      </c>
      <c r="AA31" s="29">
        <f t="shared" si="4"/>
        <v>57778083</v>
      </c>
    </row>
    <row r="32" spans="1:27" x14ac:dyDescent="0.2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4" spans="1:20" s="5" customFormat="1" ht="24.75" customHeight="1" x14ac:dyDescent="0.25">
      <c r="A34" s="32" t="s">
        <v>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"/>
    </row>
    <row r="35" spans="1:20" s="5" customFormat="1" ht="24.75" customHeight="1" x14ac:dyDescent="0.25">
      <c r="A35" s="32" t="s">
        <v>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"/>
    </row>
    <row r="36" spans="1:20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8" customFormat="1" ht="20.25" x14ac:dyDescent="0.3">
      <c r="C39" s="9" t="s">
        <v>42</v>
      </c>
      <c r="D39" s="9"/>
      <c r="E39" s="9"/>
      <c r="F39" s="9"/>
      <c r="G39" s="9"/>
      <c r="H39" s="9"/>
      <c r="I39" s="9"/>
      <c r="K39" s="9"/>
      <c r="L39" s="9"/>
      <c r="M39" s="9"/>
      <c r="N39" s="9"/>
      <c r="O39" s="9" t="s">
        <v>59</v>
      </c>
      <c r="P39" s="9"/>
      <c r="Q39" s="9"/>
      <c r="R39" s="9"/>
      <c r="S39" s="9"/>
      <c r="T39" s="9"/>
    </row>
    <row r="40" spans="1:20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mergeCells count="19">
    <mergeCell ref="U4:Z4"/>
    <mergeCell ref="A3:A7"/>
    <mergeCell ref="Q5:R5"/>
    <mergeCell ref="Z1:AA2"/>
    <mergeCell ref="A1:Y1"/>
    <mergeCell ref="A35:S35"/>
    <mergeCell ref="C4:C5"/>
    <mergeCell ref="D4:R4"/>
    <mergeCell ref="S4:S7"/>
    <mergeCell ref="C6:R6"/>
    <mergeCell ref="B3:B7"/>
    <mergeCell ref="C3:S3"/>
    <mergeCell ref="D5:P5"/>
    <mergeCell ref="A34:S34"/>
    <mergeCell ref="T3:AA3"/>
    <mergeCell ref="AA4:AA7"/>
    <mergeCell ref="T6:Z6"/>
    <mergeCell ref="T4:T5"/>
    <mergeCell ref="U5:Y5"/>
  </mergeCells>
  <phoneticPr fontId="7" type="noConversion"/>
  <printOptions horizontalCentered="1" verticalCentered="1"/>
  <pageMargins left="0" right="0" top="0.19685039370078741" bottom="0.19685039370078741" header="0" footer="0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2019-02-28T13:44:53Z</cp:lastPrinted>
  <dcterms:created xsi:type="dcterms:W3CDTF">2018-12-06T13:55:43Z</dcterms:created>
  <dcterms:modified xsi:type="dcterms:W3CDTF">2019-02-28T13:50:19Z</dcterms:modified>
</cp:coreProperties>
</file>