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'Лист1'!$A$1:$I$73</definedName>
  </definedNames>
  <calcPr fullCalcOnLoad="1"/>
</workbook>
</file>

<file path=xl/sharedStrings.xml><?xml version="1.0" encoding="utf-8"?>
<sst xmlns="http://schemas.openxmlformats.org/spreadsheetml/2006/main" count="115" uniqueCount="106">
  <si>
    <t>до рішення сесії Броварської районної ради</t>
  </si>
  <si>
    <t>грн.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</si>
  <si>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</si>
  <si>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</si>
  <si>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</si>
  <si>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</si>
  <si>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</si>
  <si>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</si>
  <si>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 xml:space="preserve">Всього </t>
  </si>
  <si>
    <t xml:space="preserve">Голова  ради </t>
  </si>
  <si>
    <t>С.М.Гришко</t>
  </si>
  <si>
    <t>Додаток 6</t>
  </si>
  <si>
    <t>0731</t>
  </si>
  <si>
    <t>Капітальні видатки, в тому числі:</t>
  </si>
  <si>
    <t xml:space="preserve"> </t>
  </si>
  <si>
    <t>Багатопрофільна стаціонарна медична допомога населенню</t>
  </si>
  <si>
    <t xml:space="preserve">Броварська районна Державна адміністрація </t>
  </si>
  <si>
    <t>Код ТПКВКМБ / ТКВКБМС2</t>
  </si>
  <si>
    <t>02</t>
  </si>
  <si>
    <t>0212010</t>
  </si>
  <si>
    <t xml:space="preserve">Перелік об’єктів, видатки на які у 2018 році </t>
  </si>
  <si>
    <t xml:space="preserve"> будуть проводитися за рахунок коштів бюджету розвитку</t>
  </si>
  <si>
    <t>Виготовлення проектно-кошторисної документації по капітальним ремонтам в Броварській ЦРЛ на 2018 рік</t>
  </si>
  <si>
    <t>Капітальний ремонт третього поверху  лікарняного корпусу центру "Дитяча лікарня" Броварської ЦРЛ за адресою: вул. Ярослава Мудрого, 47, м. Бровари, Київської області</t>
  </si>
  <si>
    <t>Капітальний ремонт даху лікарняного корпусу центру "Дитяча лікарня" Броварської ЦРЛ за адресою: вул. Ярослава Мудрого, 47, м. Бровари, Київської області</t>
  </si>
  <si>
    <t>Капітальний ремонт (заміна) грузового (лікарняного) ліфта в терапевтичному корпусі Броварської ЦРЛ за адресою вул.Шевченка, 14, м. Бровари, Київської області</t>
  </si>
  <si>
    <t>Капітальний ремонт (заміна) грузового (лікарняного) ліфта в хірургічному корпусі Броварської ЦРЛ за адресою вул.Шевченка, 14, м. Бровари, Київської області</t>
  </si>
  <si>
    <t>Капітальний ремонт  - заміна теплотраси Броварської ЦРЛ за адресою вул.Шевченка, 14, м. Бровари, Київської області</t>
  </si>
  <si>
    <t>Відділ освіти районної державної адміністрації</t>
  </si>
  <si>
    <t>1020</t>
  </si>
  <si>
    <t>0921</t>
  </si>
  <si>
    <t>06</t>
  </si>
  <si>
    <t>Управління фінансів районної державної адміністрації</t>
  </si>
  <si>
    <t>0180</t>
  </si>
  <si>
    <t>37</t>
  </si>
  <si>
    <t>0611020</t>
  </si>
  <si>
    <t>Інші субвенції з місцевого бюджету</t>
  </si>
  <si>
    <t>Капітальний ремонт вуличного освітлення вул. Привітна, Березнева, Б.Хмельницького, Корольова, Володимерська с. Красилівка Броварського району, Київської області</t>
  </si>
  <si>
    <t>Реконструкція системи газопостачання  топкової Требухівської ЗОШ I-III ступенів вул. Броварська, 16 , с. Требухів, Броварського району, Київської області</t>
  </si>
  <si>
    <t>Капітальний ремонт дорожнього покриття проїздної частини вул. Броварська с. Рожівка, Броварського району, Київської області</t>
  </si>
  <si>
    <t>Проведення експертизи проекту по реконструкції покрівлі будівлі Пухівської ЗОШ I - III ступенів</t>
  </si>
  <si>
    <t>Виготовлення проектно-кошторисної документації "Броварської ЦРЛ за адресами вул. Шевченка, 14"</t>
  </si>
  <si>
    <t>Капітальний ремонт мереж зовнішнього освітлення вулиць Садова, Шевченка та пров.Садовий в с.Требухів, Броварського району, Київської області</t>
  </si>
  <si>
    <t>Капітальний ремонт дорожнього покриття по вулиці Матросова та ділянки вулиці Богдана Хмельницького в селі Богданівка Броварського району  Київської області</t>
  </si>
  <si>
    <t>Капітальний ремонт даху Русанівського навчально - виховного комплексу "Загальноосвітня школа I-III ступенів - дошкільний навчальний заклад"</t>
  </si>
  <si>
    <t>Капітальний ремонт Княжицької Загальноосвітньої школи 1-3 ступенів за адресою: вул.Шкільна, 8, с. Княжичі, Броварського району, Київської області</t>
  </si>
  <si>
    <t xml:space="preserve">Капітальний ремонт приміщень першого поверху хірургічного корпусу Броварської ЦРЛ за адресою: вул. Шевченка, 14, м. Бровари, Київські області (в тому числі проектні роботи) </t>
  </si>
  <si>
    <t>Субвенція з місцевого бюджету на співфінансування інвестиційних проектів</t>
  </si>
  <si>
    <t>Реконструкція вузлів обліку газу Зазим`я, Русанів, Світильня, Погреби</t>
  </si>
  <si>
    <t>Експертиза проектно-кошторисної документації "Капітальний ремонт приміщень на першому поверсі (підлога коридору, санітарні вузли)  Погребської загальноосвітньої школи I-III ступенів по вул. Соборна, 7 в с. Погреби Броварського району Київської області"</t>
  </si>
  <si>
    <t>Капітальний ремонт приміщень на першому поверсі (підлога коридору, санітарні вузли)  Погребської загальноосвітньої школи I-III ступенів по вул. Соборна, 7 в с. Погреби Броварського району Київської області</t>
  </si>
  <si>
    <t>Капітальний ремонт дорожнього покриття проїздної частини вул..Лісова (на ділянці від буд. 29 до завешення забудови) в смт. Калинівка, Броварського району Київської області"</t>
  </si>
  <si>
    <t>Капітальний ремонт дорожнього покриття проїздної частини вул. Космонавтів в с. Красилівка Броварського району Київської області</t>
  </si>
  <si>
    <t>Капітальний ремонт системи опалення в загальноосвітній школі I-III ступенів за адресою вул.Київська, 2 (колишня Леніна, 1) с.Плоске Броварського району Київської області</t>
  </si>
  <si>
    <t>Світильнянська сільська рада "Капітальний ремонт тротуарних покриттів в сквірі "Івана Марченка" та меморіалі загиблим у Другій світовій війні"</t>
  </si>
  <si>
    <t>Реконструкція покрівлі будівлі Пухівської ЗОШ I - III ступенів</t>
  </si>
  <si>
    <t xml:space="preserve">Капітальний ремонт приміщення Княжицької ЗОШ  I-III ступенів </t>
  </si>
  <si>
    <t>Капітальний ремонт (заміна) двох грузових (лікарняних) ліфтів в терапевтичному та хірургічному корпусах Броварської ЦРЛ за адресою вул.Шевченка, 14, м. Бровари Київської області</t>
  </si>
  <si>
    <t>Капітальний ремонт (заміна вікон) Русанівського НВК, с. Русанів, вул. Київська, 105, Броварський район Київської області (субвенції з державного бюджету місцевим бюджетам на здійснення заходів щодо соціально-економічного розвитку окремих територій)</t>
  </si>
  <si>
    <t>Виготовлення проектно - кошторисної документації по об`єкту "Капітальний ремонт системи опалення в загальноосвітній школі I-III ступенів за адресою вул.Київська, 2 (колишня Леніна, 1) с.Плоске Броварського району Київської області"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</si>
  <si>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</si>
  <si>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</si>
  <si>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</si>
  <si>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</si>
  <si>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Капітальний ремонт дорожнього покриття проїздної частини вул. Чернігівська (на ділянці від буд.№ 20 до буд.№ 44) в смт.Калинівка, Броварського району Київської області</t>
  </si>
  <si>
    <t>0611161</t>
  </si>
  <si>
    <t>1161</t>
  </si>
  <si>
    <t>Забезпечення діяльності інших закладів у сфері освіти</t>
  </si>
  <si>
    <t>0990</t>
  </si>
  <si>
    <t>Капітальний ремонт санвузлів КЗ "Інклюзивно - ресурсний центр"</t>
  </si>
  <si>
    <t>Завершення будівництва бюветів для забезпечення населення питною водою с. Літки</t>
  </si>
  <si>
    <t>Капітальний ремонт адміністративного відділення та сходового майданчика з першого до другого поверху лікарняного корпусу центру "Дитяча лікарня" Броварської ЦРЛ за адресою: вул. Ярослава Мудрого, 47, м. Бровари, Київської області</t>
  </si>
  <si>
    <t>Виготовлення проектно-кошторисної документації "Реконструкція інфекційного відділення центру "Дитяча лікарня" Броварської ЦРЛ за адресою: вул. Ярослава Мудрого, 47, м. Бровари, Київської області"</t>
  </si>
  <si>
    <t>Капітальний ремонт даху будівлі Калинівської ЗОШ І-Ш ступенів по вул. Шкільна,8 смт. Калинівка Броварського району Київської області</t>
  </si>
  <si>
    <t>Реконструкції очисних споруд господарсько-побутової каналізації в с. Рожни Броварського району Київської області</t>
  </si>
  <si>
    <t>Капітальний ремонт витяжної системи в Требухівській загальноосвітній школи І-ІІІ ступенів за адресою вул.Броварська,16 Броварського району Київської обл</t>
  </si>
  <si>
    <t xml:space="preserve">Капітальний ремонт системи водопостачання Красилівської загальноосвітньої школи </t>
  </si>
  <si>
    <t>Відділ культури Броварської районної державної адміністрації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</si>
  <si>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</si>
  <si>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</si>
  <si>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</si>
  <si>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</t>
  </si>
  <si>
    <t>Капітальний ремонт зовнішнього вуличного освітлення по вул. Європейська с.Гоголів Броварського району Київської області</t>
  </si>
  <si>
    <t>Капітальний ремонт зовнішнього вуличного освітлення по вул. Київська с.Гоголів Броварського району Київської області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</si>
  <si>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Calibri"/>
        <family val="2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</si>
  <si>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Calibri"/>
        <family val="2"/>
      </rPr>
      <t>3</t>
    </r>
    <r>
      <rPr>
        <b/>
        <sz val="10"/>
        <rFont val="Calibri"/>
        <family val="2"/>
      </rPr>
      <t>/тимчасовою класифікацією видатків та кредитування місцевого бюджету</t>
    </r>
  </si>
  <si>
    <t>Капітальний ремонт будинку культури с.Княжичі Броварського району</t>
  </si>
  <si>
    <t>01</t>
  </si>
  <si>
    <t>Броварська районна рада</t>
  </si>
  <si>
    <t>0491</t>
  </si>
  <si>
    <t>Внески до статутного капіталу суб`єктів господарювання</t>
  </si>
  <si>
    <t>Поповнення статутного фонду КЗ «Броварське районне виробниче управління житлово-комунального господарства» Броварської районної ради</t>
  </si>
  <si>
    <t xml:space="preserve">Капітальний ремонт приміщення інклюзивного центру: реабілітаційна кімната 35,3 кв.м., реабілітаційна кімната 22 кв.м., коридор 75 кв.м. </t>
  </si>
  <si>
    <t>Реконструкція вузла обліку</t>
  </si>
  <si>
    <t>08</t>
  </si>
  <si>
    <t>0813221</t>
  </si>
  <si>
    <t>3221</t>
  </si>
  <si>
    <t>1061</t>
  </si>
  <si>
    <t>Управління соціального захисту населення Броварської районної державної адміністрації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</si>
  <si>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умов, на 2018 рік</t>
  </si>
  <si>
    <t>0117671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</si>
  <si>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</si>
  <si>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Капітальний ремонт конструктивних елементів трубопроводу каналізаційної мережі в ДНЗ Сонечко по вул.Жовтнева 13 смт.Калинівка Броварського району Київської обл.</t>
  </si>
  <si>
    <t xml:space="preserve">від 21 грудня 2017 року № 468-35 позач.-VІІ         </t>
  </si>
  <si>
    <t xml:space="preserve">(в редакції сесії райради від 14.08.2018 року  </t>
  </si>
  <si>
    <t>№ 607-46 позач.-VІІ)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</si>
</sst>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4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>
      <alignment vertical="top"/>
      <protection/>
    </xf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 quotePrefix="1">
      <alignment vertical="center"/>
    </xf>
    <xf numFmtId="188" fontId="17" fillId="0" borderId="10" xfId="49" applyNumberFormat="1" applyFont="1" applyFill="1" applyBorder="1">
      <alignment vertical="top"/>
      <protection/>
    </xf>
    <xf numFmtId="4" fontId="17" fillId="0" borderId="10" xfId="49" applyNumberFormat="1" applyFont="1" applyFill="1" applyBorder="1" applyAlignment="1">
      <alignment horizontal="center" vertical="center"/>
      <protection/>
    </xf>
    <xf numFmtId="0" fontId="18" fillId="0" borderId="0" xfId="0" applyNumberFormat="1" applyFont="1" applyFill="1" applyAlignment="1" applyProtection="1">
      <alignment/>
      <protection/>
    </xf>
    <xf numFmtId="188" fontId="20" fillId="0" borderId="10" xfId="49" applyNumberFormat="1" applyFont="1" applyFill="1" applyBorder="1">
      <alignment vertical="top"/>
      <protection/>
    </xf>
    <xf numFmtId="188" fontId="17" fillId="0" borderId="10" xfId="49" applyNumberFormat="1" applyFont="1" applyBorder="1">
      <alignment vertical="top"/>
      <protection/>
    </xf>
    <xf numFmtId="188" fontId="17" fillId="0" borderId="11" xfId="49" applyNumberFormat="1" applyFont="1" applyBorder="1">
      <alignment vertical="top"/>
      <protection/>
    </xf>
    <xf numFmtId="188" fontId="17" fillId="0" borderId="11" xfId="49" applyNumberFormat="1" applyFont="1" applyFill="1" applyBorder="1">
      <alignment vertical="top"/>
      <protection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" fontId="17" fillId="0" borderId="11" xfId="49" applyNumberFormat="1" applyFont="1" applyFill="1" applyBorder="1" applyAlignment="1">
      <alignment horizontal="center" vertical="center"/>
      <protection/>
    </xf>
    <xf numFmtId="4" fontId="15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88" fontId="17" fillId="0" borderId="0" xfId="49" applyNumberFormat="1" applyFont="1" applyFill="1" applyBorder="1">
      <alignment vertical="top"/>
      <protection/>
    </xf>
    <xf numFmtId="4" fontId="17" fillId="0" borderId="0" xfId="49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1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16" fillId="0" borderId="12" xfId="0" applyNumberFormat="1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 quotePrefix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188" fontId="22" fillId="0" borderId="0" xfId="49" applyNumberFormat="1" applyFont="1" applyFill="1" applyBorder="1" applyAlignment="1">
      <alignment horizontal="left" vertical="center" wrapText="1"/>
      <protection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88" fontId="26" fillId="0" borderId="10" xfId="49" applyNumberFormat="1" applyFont="1" applyFill="1" applyBorder="1" applyAlignment="1">
      <alignment horizontal="left" vertical="center" wrapText="1"/>
      <protection/>
    </xf>
    <xf numFmtId="188" fontId="26" fillId="0" borderId="10" xfId="49" applyNumberFormat="1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3" fillId="0" borderId="0" xfId="0" applyFont="1" applyFill="1" applyAlignment="1">
      <alignment/>
    </xf>
    <xf numFmtId="188" fontId="28" fillId="0" borderId="10" xfId="49" applyNumberFormat="1" applyFont="1" applyBorder="1">
      <alignment vertical="top"/>
      <protection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Font="1" applyFill="1" applyBorder="1" applyAlignment="1" quotePrefix="1">
      <alignment horizontal="center" vertical="center"/>
    </xf>
    <xf numFmtId="0" fontId="19" fillId="0" borderId="13" xfId="0" applyFont="1" applyFill="1" applyBorder="1" applyAlignment="1" quotePrefix="1">
      <alignment horizontal="center" vertical="center"/>
    </xf>
    <xf numFmtId="0" fontId="19" fillId="0" borderId="14" xfId="0" applyFont="1" applyFill="1" applyBorder="1" applyAlignment="1" quotePrefix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0" fontId="19" fillId="0" borderId="11" xfId="0" applyFont="1" applyBorder="1" applyAlignment="1" quotePrefix="1">
      <alignment horizontal="center" vertical="center"/>
    </xf>
    <xf numFmtId="0" fontId="19" fillId="0" borderId="13" xfId="0" applyFont="1" applyBorder="1" applyAlignment="1" quotePrefix="1">
      <alignment horizontal="center" vertical="center"/>
    </xf>
    <xf numFmtId="0" fontId="19" fillId="0" borderId="14" xfId="0" applyFont="1" applyBorder="1" applyAlignment="1" quotePrefix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49" fontId="21" fillId="0" borderId="10" xfId="0" applyNumberFormat="1" applyFont="1" applyBorder="1" applyAlignment="1" quotePrefix="1">
      <alignment horizontal="center" vertical="center" wrapText="1"/>
    </xf>
    <xf numFmtId="2" fontId="21" fillId="0" borderId="10" xfId="0" applyNumberFormat="1" applyFont="1" applyBorder="1" applyAlignment="1" quotePrefix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64" fillId="0" borderId="0" xfId="0" applyFont="1" applyAlignment="1">
      <alignment/>
    </xf>
    <xf numFmtId="0" fontId="27" fillId="0" borderId="0" xfId="0" applyNumberFormat="1" applyFont="1" applyFill="1" applyAlignment="1" applyProtection="1">
      <alignment horizontal="left" vertical="justify" wrapText="1" shrinkToFit="1"/>
      <protection/>
    </xf>
    <xf numFmtId="0" fontId="64" fillId="0" borderId="0" xfId="0" applyFont="1" applyAlignment="1">
      <alignment horizontal="left" vertical="justify" wrapText="1" shrinkToFit="1"/>
    </xf>
    <xf numFmtId="0" fontId="65" fillId="0" borderId="0" xfId="0" applyFont="1" applyAlignment="1">
      <alignment/>
    </xf>
    <xf numFmtId="0" fontId="6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75" zoomScaleNormal="75" zoomScaleSheetLayoutView="75" zoomScalePageLayoutView="0" workbookViewId="0" topLeftCell="A76">
      <selection activeCell="H10" sqref="H10"/>
    </sheetView>
  </sheetViews>
  <sheetFormatPr defaultColWidth="7.875" defaultRowHeight="12.75"/>
  <cols>
    <col min="1" max="1" width="13.00390625" style="39" customWidth="1"/>
    <col min="2" max="2" width="12.125" style="39" customWidth="1"/>
    <col min="3" max="3" width="12.375" style="39" customWidth="1"/>
    <col min="4" max="4" width="32.125" style="40" customWidth="1"/>
    <col min="5" max="5" width="49.00390625" style="8" customWidth="1"/>
    <col min="6" max="6" width="12.125" style="8" customWidth="1"/>
    <col min="7" max="7" width="14.75390625" style="8" customWidth="1"/>
    <col min="8" max="8" width="14.375" style="8" customWidth="1"/>
    <col min="9" max="9" width="18.125" style="17" customWidth="1"/>
    <col min="10" max="16384" width="7.875" style="1" customWidth="1"/>
  </cols>
  <sheetData>
    <row r="1" spans="1:11" s="64" customFormat="1" ht="15">
      <c r="A1" s="60"/>
      <c r="B1" s="60"/>
      <c r="C1" s="60"/>
      <c r="D1" s="61"/>
      <c r="E1" s="62"/>
      <c r="F1" s="62"/>
      <c r="G1" s="63" t="s">
        <v>11</v>
      </c>
      <c r="H1" s="63"/>
      <c r="I1" s="104"/>
      <c r="J1" s="105"/>
      <c r="K1" s="105"/>
    </row>
    <row r="2" spans="1:11" s="64" customFormat="1" ht="15">
      <c r="A2" s="60"/>
      <c r="B2" s="60"/>
      <c r="C2" s="60"/>
      <c r="D2" s="61"/>
      <c r="E2" s="62"/>
      <c r="F2" s="62"/>
      <c r="G2" s="63" t="s">
        <v>0</v>
      </c>
      <c r="H2" s="63"/>
      <c r="I2" s="104"/>
      <c r="J2" s="105"/>
      <c r="K2" s="105"/>
    </row>
    <row r="3" spans="1:11" s="64" customFormat="1" ht="15">
      <c r="A3" s="60"/>
      <c r="B3" s="60"/>
      <c r="C3" s="60"/>
      <c r="D3" s="61"/>
      <c r="E3" s="62"/>
      <c r="F3" s="62"/>
      <c r="G3" s="106" t="s">
        <v>103</v>
      </c>
      <c r="H3" s="106"/>
      <c r="I3" s="106"/>
      <c r="J3" s="107"/>
      <c r="K3" s="107"/>
    </row>
    <row r="4" spans="1:11" s="64" customFormat="1" ht="15">
      <c r="A4" s="60"/>
      <c r="B4" s="60"/>
      <c r="C4" s="60"/>
      <c r="D4" s="61"/>
      <c r="E4" s="62"/>
      <c r="F4" s="62"/>
      <c r="G4" s="108" t="s">
        <v>104</v>
      </c>
      <c r="H4" s="109"/>
      <c r="I4" s="109"/>
      <c r="J4" s="109"/>
      <c r="K4" s="105"/>
    </row>
    <row r="5" spans="1:11" s="64" customFormat="1" ht="15">
      <c r="A5" s="60"/>
      <c r="B5" s="60"/>
      <c r="C5" s="70"/>
      <c r="D5" s="70"/>
      <c r="E5" s="70"/>
      <c r="F5" s="62"/>
      <c r="G5" s="110" t="s">
        <v>105</v>
      </c>
      <c r="H5" s="111"/>
      <c r="I5" s="111"/>
      <c r="J5" s="105"/>
      <c r="K5" s="105"/>
    </row>
    <row r="6" spans="8:9" ht="6.75" customHeight="1">
      <c r="H6" s="7"/>
      <c r="I6" s="49"/>
    </row>
    <row r="7" spans="1:9" s="65" customFormat="1" ht="18.75">
      <c r="A7" s="84" t="s">
        <v>20</v>
      </c>
      <c r="B7" s="84"/>
      <c r="C7" s="84"/>
      <c r="D7" s="84"/>
      <c r="E7" s="84"/>
      <c r="F7" s="84"/>
      <c r="G7" s="84"/>
      <c r="H7" s="84"/>
      <c r="I7" s="84"/>
    </row>
    <row r="8" spans="1:9" s="65" customFormat="1" ht="18.75">
      <c r="A8" s="84" t="s">
        <v>21</v>
      </c>
      <c r="B8" s="84"/>
      <c r="C8" s="84"/>
      <c r="D8" s="84"/>
      <c r="E8" s="84"/>
      <c r="F8" s="84"/>
      <c r="G8" s="84"/>
      <c r="H8" s="84"/>
      <c r="I8" s="84"/>
    </row>
    <row r="9" spans="1:9" s="4" customFormat="1" ht="12.75" customHeight="1">
      <c r="A9" s="41"/>
      <c r="B9" s="42"/>
      <c r="C9" s="42"/>
      <c r="D9" s="42"/>
      <c r="E9" s="47"/>
      <c r="F9" s="9"/>
      <c r="G9" s="10"/>
      <c r="H9" s="9"/>
      <c r="I9" s="50" t="s">
        <v>1</v>
      </c>
    </row>
    <row r="10" spans="1:9" ht="91.5">
      <c r="A10" s="11" t="s">
        <v>84</v>
      </c>
      <c r="B10" s="11" t="s">
        <v>17</v>
      </c>
      <c r="C10" s="11" t="s">
        <v>2</v>
      </c>
      <c r="D10" s="11" t="s">
        <v>85</v>
      </c>
      <c r="E10" s="12" t="s">
        <v>3</v>
      </c>
      <c r="F10" s="12" t="s">
        <v>4</v>
      </c>
      <c r="G10" s="12" t="s">
        <v>5</v>
      </c>
      <c r="H10" s="12" t="s">
        <v>6</v>
      </c>
      <c r="I10" s="12" t="s">
        <v>7</v>
      </c>
    </row>
    <row r="11" spans="1:9" ht="18.75">
      <c r="A11" s="13" t="s">
        <v>87</v>
      </c>
      <c r="B11" s="33"/>
      <c r="C11" s="24"/>
      <c r="D11" s="36" t="s">
        <v>88</v>
      </c>
      <c r="E11" s="12"/>
      <c r="F11" s="12"/>
      <c r="G11" s="12"/>
      <c r="H11" s="12"/>
      <c r="I11" s="16">
        <f>I13</f>
        <v>826225</v>
      </c>
    </row>
    <row r="12" spans="1:9" ht="15.75">
      <c r="A12" s="67" t="s">
        <v>100</v>
      </c>
      <c r="B12" s="88">
        <v>7671</v>
      </c>
      <c r="C12" s="74" t="s">
        <v>89</v>
      </c>
      <c r="D12" s="78" t="s">
        <v>90</v>
      </c>
      <c r="E12" s="52" t="s">
        <v>13</v>
      </c>
      <c r="F12" s="12"/>
      <c r="G12" s="12"/>
      <c r="H12" s="12"/>
      <c r="I12" s="16">
        <f>I13</f>
        <v>826225</v>
      </c>
    </row>
    <row r="13" spans="1:9" ht="60">
      <c r="A13" s="69"/>
      <c r="B13" s="89"/>
      <c r="C13" s="77"/>
      <c r="D13" s="80"/>
      <c r="E13" s="53" t="s">
        <v>91</v>
      </c>
      <c r="F13" s="12"/>
      <c r="G13" s="12"/>
      <c r="H13" s="12"/>
      <c r="I13" s="27">
        <v>826225</v>
      </c>
    </row>
    <row r="14" spans="1:10" s="3" customFormat="1" ht="37.5">
      <c r="A14" s="13" t="s">
        <v>18</v>
      </c>
      <c r="B14" s="13"/>
      <c r="C14" s="14"/>
      <c r="D14" s="36" t="s">
        <v>16</v>
      </c>
      <c r="E14" s="54"/>
      <c r="F14" s="15"/>
      <c r="G14" s="15"/>
      <c r="H14" s="15"/>
      <c r="I14" s="16">
        <f>I15</f>
        <v>12380012.11</v>
      </c>
      <c r="J14" s="3" t="s">
        <v>14</v>
      </c>
    </row>
    <row r="15" spans="1:9" s="2" customFormat="1" ht="15.75">
      <c r="A15" s="67" t="s">
        <v>19</v>
      </c>
      <c r="B15" s="85">
        <v>2010</v>
      </c>
      <c r="C15" s="81" t="s">
        <v>12</v>
      </c>
      <c r="D15" s="78" t="s">
        <v>15</v>
      </c>
      <c r="E15" s="52" t="s">
        <v>13</v>
      </c>
      <c r="F15" s="18"/>
      <c r="G15" s="18"/>
      <c r="H15" s="18"/>
      <c r="I15" s="16">
        <f>SUM(I16:I25)</f>
        <v>12380012.11</v>
      </c>
    </row>
    <row r="16" spans="1:9" s="3" customFormat="1" ht="45">
      <c r="A16" s="68"/>
      <c r="B16" s="86"/>
      <c r="C16" s="82"/>
      <c r="D16" s="79"/>
      <c r="E16" s="53" t="s">
        <v>27</v>
      </c>
      <c r="F16" s="18"/>
      <c r="G16" s="18"/>
      <c r="H16" s="18"/>
      <c r="I16" s="27">
        <v>2000000</v>
      </c>
    </row>
    <row r="17" spans="1:9" s="3" customFormat="1" ht="60">
      <c r="A17" s="68"/>
      <c r="B17" s="86"/>
      <c r="C17" s="82"/>
      <c r="D17" s="79"/>
      <c r="E17" s="53" t="s">
        <v>26</v>
      </c>
      <c r="F17" s="18"/>
      <c r="G17" s="18"/>
      <c r="H17" s="18"/>
      <c r="I17" s="27">
        <v>929500</v>
      </c>
    </row>
    <row r="18" spans="1:9" s="3" customFormat="1" ht="75">
      <c r="A18" s="68"/>
      <c r="B18" s="86"/>
      <c r="C18" s="82"/>
      <c r="D18" s="79"/>
      <c r="E18" s="53" t="s">
        <v>57</v>
      </c>
      <c r="F18" s="18"/>
      <c r="G18" s="18"/>
      <c r="H18" s="18"/>
      <c r="I18" s="27">
        <v>105100</v>
      </c>
    </row>
    <row r="19" spans="1:9" s="3" customFormat="1" ht="60">
      <c r="A19" s="68"/>
      <c r="B19" s="86"/>
      <c r="C19" s="82"/>
      <c r="D19" s="79"/>
      <c r="E19" s="53" t="s">
        <v>25</v>
      </c>
      <c r="F19" s="18"/>
      <c r="G19" s="18"/>
      <c r="H19" s="18"/>
      <c r="I19" s="27">
        <v>929500</v>
      </c>
    </row>
    <row r="20" spans="1:9" s="2" customFormat="1" ht="60">
      <c r="A20" s="68"/>
      <c r="B20" s="86"/>
      <c r="C20" s="82"/>
      <c r="D20" s="79"/>
      <c r="E20" s="53" t="s">
        <v>23</v>
      </c>
      <c r="F20" s="18"/>
      <c r="G20" s="18"/>
      <c r="H20" s="18"/>
      <c r="I20" s="27">
        <v>4224200</v>
      </c>
    </row>
    <row r="21" spans="1:9" s="2" customFormat="1" ht="45">
      <c r="A21" s="68"/>
      <c r="B21" s="86"/>
      <c r="C21" s="82"/>
      <c r="D21" s="79"/>
      <c r="E21" s="53" t="s">
        <v>22</v>
      </c>
      <c r="F21" s="18"/>
      <c r="G21" s="18"/>
      <c r="H21" s="18"/>
      <c r="I21" s="27">
        <v>250000</v>
      </c>
    </row>
    <row r="22" spans="1:9" s="2" customFormat="1" ht="90">
      <c r="A22" s="68"/>
      <c r="B22" s="86"/>
      <c r="C22" s="82"/>
      <c r="D22" s="79"/>
      <c r="E22" s="53" t="s">
        <v>71</v>
      </c>
      <c r="F22" s="18"/>
      <c r="G22" s="18"/>
      <c r="H22" s="18"/>
      <c r="I22" s="27">
        <v>995802</v>
      </c>
    </row>
    <row r="23" spans="1:9" s="2" customFormat="1" ht="60">
      <c r="A23" s="68"/>
      <c r="B23" s="86"/>
      <c r="C23" s="82"/>
      <c r="D23" s="79"/>
      <c r="E23" s="53" t="s">
        <v>24</v>
      </c>
      <c r="F23" s="18"/>
      <c r="G23" s="18"/>
      <c r="H23" s="18"/>
      <c r="I23" s="27">
        <v>2550000</v>
      </c>
    </row>
    <row r="24" spans="1:9" s="2" customFormat="1" ht="30">
      <c r="A24" s="68"/>
      <c r="B24" s="86"/>
      <c r="C24" s="82"/>
      <c r="D24" s="79"/>
      <c r="E24" s="53" t="s">
        <v>41</v>
      </c>
      <c r="F24" s="18"/>
      <c r="G24" s="18"/>
      <c r="H24" s="18"/>
      <c r="I24" s="27">
        <v>151449</v>
      </c>
    </row>
    <row r="25" spans="1:9" s="2" customFormat="1" ht="75">
      <c r="A25" s="69"/>
      <c r="B25" s="87"/>
      <c r="C25" s="83"/>
      <c r="D25" s="80"/>
      <c r="E25" s="53" t="s">
        <v>72</v>
      </c>
      <c r="F25" s="18"/>
      <c r="G25" s="18"/>
      <c r="H25" s="18"/>
      <c r="I25" s="27">
        <v>244461.11</v>
      </c>
    </row>
    <row r="26" spans="1:9" ht="37.5">
      <c r="A26" s="13" t="s">
        <v>31</v>
      </c>
      <c r="B26" s="13"/>
      <c r="C26" s="14"/>
      <c r="D26" s="36" t="s">
        <v>28</v>
      </c>
      <c r="E26" s="55"/>
      <c r="F26" s="19"/>
      <c r="G26" s="19"/>
      <c r="H26" s="19"/>
      <c r="I26" s="16">
        <f>I27+I41+I44</f>
        <v>7544779</v>
      </c>
    </row>
    <row r="27" spans="1:9" ht="15.75">
      <c r="A27" s="67" t="s">
        <v>35</v>
      </c>
      <c r="B27" s="72" t="s">
        <v>29</v>
      </c>
      <c r="C27" s="74" t="s">
        <v>30</v>
      </c>
      <c r="D27" s="78" t="s">
        <v>101</v>
      </c>
      <c r="E27" s="56" t="s">
        <v>13</v>
      </c>
      <c r="F27" s="19"/>
      <c r="G27" s="19"/>
      <c r="H27" s="19"/>
      <c r="I27" s="26">
        <f>SUM(I28:I40)</f>
        <v>6829279</v>
      </c>
    </row>
    <row r="28" spans="1:9" ht="45">
      <c r="A28" s="68"/>
      <c r="B28" s="73"/>
      <c r="C28" s="75"/>
      <c r="D28" s="79"/>
      <c r="E28" s="53" t="s">
        <v>44</v>
      </c>
      <c r="F28" s="20"/>
      <c r="G28" s="20"/>
      <c r="H28" s="20"/>
      <c r="I28" s="27">
        <v>100000</v>
      </c>
    </row>
    <row r="29" spans="1:9" ht="60">
      <c r="A29" s="68"/>
      <c r="B29" s="73"/>
      <c r="C29" s="75"/>
      <c r="D29" s="79"/>
      <c r="E29" s="53" t="s">
        <v>38</v>
      </c>
      <c r="F29" s="20"/>
      <c r="G29" s="20"/>
      <c r="H29" s="20"/>
      <c r="I29" s="27">
        <v>150000</v>
      </c>
    </row>
    <row r="30" spans="1:9" ht="30">
      <c r="A30" s="68"/>
      <c r="B30" s="73"/>
      <c r="C30" s="75"/>
      <c r="D30" s="79"/>
      <c r="E30" s="53" t="s">
        <v>40</v>
      </c>
      <c r="F30" s="20"/>
      <c r="G30" s="20"/>
      <c r="H30" s="20"/>
      <c r="I30" s="27">
        <v>10000</v>
      </c>
    </row>
    <row r="31" spans="1:9" ht="30">
      <c r="A31" s="68"/>
      <c r="B31" s="73"/>
      <c r="C31" s="75"/>
      <c r="D31" s="79"/>
      <c r="E31" s="53" t="s">
        <v>55</v>
      </c>
      <c r="F31" s="20"/>
      <c r="G31" s="20"/>
      <c r="H31" s="20"/>
      <c r="I31" s="27">
        <v>500000</v>
      </c>
    </row>
    <row r="32" spans="1:9" ht="30">
      <c r="A32" s="68"/>
      <c r="B32" s="73"/>
      <c r="C32" s="75"/>
      <c r="D32" s="79"/>
      <c r="E32" s="53" t="s">
        <v>48</v>
      </c>
      <c r="F32" s="20"/>
      <c r="G32" s="20"/>
      <c r="H32" s="20"/>
      <c r="I32" s="27">
        <f>396323+396323</f>
        <v>792646</v>
      </c>
    </row>
    <row r="33" spans="1:9" ht="90">
      <c r="A33" s="68"/>
      <c r="B33" s="73"/>
      <c r="C33" s="75"/>
      <c r="D33" s="79"/>
      <c r="E33" s="53" t="s">
        <v>59</v>
      </c>
      <c r="F33" s="20"/>
      <c r="G33" s="20"/>
      <c r="H33" s="20"/>
      <c r="I33" s="27">
        <v>80999</v>
      </c>
    </row>
    <row r="34" spans="1:9" ht="60">
      <c r="A34" s="68"/>
      <c r="B34" s="73"/>
      <c r="C34" s="75"/>
      <c r="D34" s="79"/>
      <c r="E34" s="53" t="s">
        <v>53</v>
      </c>
      <c r="F34" s="20"/>
      <c r="G34" s="20"/>
      <c r="H34" s="20"/>
      <c r="I34" s="27">
        <v>1404550</v>
      </c>
    </row>
    <row r="35" spans="1:9" ht="90">
      <c r="A35" s="68"/>
      <c r="B35" s="73"/>
      <c r="C35" s="75"/>
      <c r="D35" s="79"/>
      <c r="E35" s="53" t="s">
        <v>49</v>
      </c>
      <c r="F35" s="20"/>
      <c r="G35" s="20"/>
      <c r="H35" s="20"/>
      <c r="I35" s="27">
        <f>53000+7480</f>
        <v>60480</v>
      </c>
    </row>
    <row r="36" spans="1:9" ht="75">
      <c r="A36" s="68"/>
      <c r="B36" s="73"/>
      <c r="C36" s="75"/>
      <c r="D36" s="79"/>
      <c r="E36" s="53" t="s">
        <v>50</v>
      </c>
      <c r="F36" s="20"/>
      <c r="G36" s="20"/>
      <c r="H36" s="20"/>
      <c r="I36" s="27">
        <f>791739+738750-7480</f>
        <v>1523009</v>
      </c>
    </row>
    <row r="37" spans="1:9" ht="30">
      <c r="A37" s="68"/>
      <c r="B37" s="73"/>
      <c r="C37" s="75"/>
      <c r="D37" s="79"/>
      <c r="E37" s="53" t="s">
        <v>56</v>
      </c>
      <c r="F37" s="20"/>
      <c r="G37" s="20"/>
      <c r="H37" s="20"/>
      <c r="I37" s="27">
        <v>107980</v>
      </c>
    </row>
    <row r="38" spans="1:9" ht="60">
      <c r="A38" s="68"/>
      <c r="B38" s="73"/>
      <c r="C38" s="75"/>
      <c r="D38" s="79"/>
      <c r="E38" s="57" t="s">
        <v>75</v>
      </c>
      <c r="F38" s="20"/>
      <c r="G38" s="20"/>
      <c r="H38" s="20"/>
      <c r="I38" s="27">
        <v>199615</v>
      </c>
    </row>
    <row r="39" spans="1:9" ht="45">
      <c r="A39" s="68"/>
      <c r="B39" s="73"/>
      <c r="C39" s="75"/>
      <c r="D39" s="79"/>
      <c r="E39" s="57" t="s">
        <v>73</v>
      </c>
      <c r="F39" s="20"/>
      <c r="G39" s="20"/>
      <c r="H39" s="20"/>
      <c r="I39" s="27">
        <v>1300000</v>
      </c>
    </row>
    <row r="40" spans="1:9" ht="45">
      <c r="A40" s="68"/>
      <c r="B40" s="73"/>
      <c r="C40" s="75"/>
      <c r="D40" s="79"/>
      <c r="E40" s="57" t="s">
        <v>45</v>
      </c>
      <c r="F40" s="21"/>
      <c r="G40" s="21"/>
      <c r="H40" s="21"/>
      <c r="I40" s="27">
        <v>600000</v>
      </c>
    </row>
    <row r="41" spans="1:9" s="2" customFormat="1" ht="15.75">
      <c r="A41" s="67" t="s">
        <v>65</v>
      </c>
      <c r="B41" s="72" t="s">
        <v>66</v>
      </c>
      <c r="C41" s="74" t="s">
        <v>68</v>
      </c>
      <c r="D41" s="78" t="s">
        <v>67</v>
      </c>
      <c r="E41" s="52" t="s">
        <v>13</v>
      </c>
      <c r="F41" s="18"/>
      <c r="G41" s="18"/>
      <c r="H41" s="18"/>
      <c r="I41" s="16">
        <f>I42+I43</f>
        <v>555500</v>
      </c>
    </row>
    <row r="42" spans="1:9" ht="45">
      <c r="A42" s="68"/>
      <c r="B42" s="73"/>
      <c r="C42" s="75"/>
      <c r="D42" s="79"/>
      <c r="E42" s="53" t="s">
        <v>92</v>
      </c>
      <c r="F42" s="15"/>
      <c r="G42" s="15"/>
      <c r="H42" s="15"/>
      <c r="I42" s="27">
        <v>263000</v>
      </c>
    </row>
    <row r="43" spans="1:9" ht="30">
      <c r="A43" s="69"/>
      <c r="B43" s="76"/>
      <c r="C43" s="77"/>
      <c r="D43" s="80"/>
      <c r="E43" s="53" t="s">
        <v>69</v>
      </c>
      <c r="F43" s="15"/>
      <c r="G43" s="15"/>
      <c r="H43" s="15"/>
      <c r="I43" s="27">
        <v>292500</v>
      </c>
    </row>
    <row r="44" spans="1:9" ht="15.75">
      <c r="A44" s="67" t="s">
        <v>60</v>
      </c>
      <c r="B44" s="72" t="s">
        <v>61</v>
      </c>
      <c r="C44" s="74" t="s">
        <v>63</v>
      </c>
      <c r="D44" s="78" t="s">
        <v>62</v>
      </c>
      <c r="E44" s="52" t="s">
        <v>13</v>
      </c>
      <c r="F44" s="21"/>
      <c r="G44" s="21"/>
      <c r="H44" s="21"/>
      <c r="I44" s="26">
        <f>I45</f>
        <v>160000</v>
      </c>
    </row>
    <row r="45" spans="1:9" ht="73.5" customHeight="1">
      <c r="A45" s="69"/>
      <c r="B45" s="76"/>
      <c r="C45" s="77"/>
      <c r="D45" s="80"/>
      <c r="E45" s="53" t="s">
        <v>58</v>
      </c>
      <c r="F45" s="21"/>
      <c r="G45" s="21"/>
      <c r="H45" s="21"/>
      <c r="I45" s="27">
        <v>160000</v>
      </c>
    </row>
    <row r="46" spans="1:9" ht="75">
      <c r="A46" s="13" t="s">
        <v>94</v>
      </c>
      <c r="B46" s="22"/>
      <c r="C46" s="23"/>
      <c r="D46" s="36" t="s">
        <v>98</v>
      </c>
      <c r="E46" s="52"/>
      <c r="F46" s="21"/>
      <c r="G46" s="21"/>
      <c r="H46" s="21"/>
      <c r="I46" s="35">
        <f>I47</f>
        <v>3345592</v>
      </c>
    </row>
    <row r="47" spans="1:9" ht="31.5" customHeight="1">
      <c r="A47" s="67" t="s">
        <v>95</v>
      </c>
      <c r="B47" s="72" t="s">
        <v>96</v>
      </c>
      <c r="C47" s="74" t="s">
        <v>97</v>
      </c>
      <c r="D47" s="36"/>
      <c r="E47" s="52" t="s">
        <v>13</v>
      </c>
      <c r="F47" s="21"/>
      <c r="G47" s="21"/>
      <c r="H47" s="21"/>
      <c r="I47" s="35">
        <f>I48</f>
        <v>3345592</v>
      </c>
    </row>
    <row r="48" spans="1:9" ht="139.5" customHeight="1">
      <c r="A48" s="69"/>
      <c r="B48" s="76"/>
      <c r="C48" s="77"/>
      <c r="D48" s="102" t="s">
        <v>99</v>
      </c>
      <c r="E48" s="103"/>
      <c r="F48" s="21"/>
      <c r="G48" s="21"/>
      <c r="H48" s="21"/>
      <c r="I48" s="34">
        <v>3345592</v>
      </c>
    </row>
    <row r="49" spans="1:9" s="5" customFormat="1" ht="56.25">
      <c r="A49" s="13" t="s">
        <v>81</v>
      </c>
      <c r="B49" s="13"/>
      <c r="C49" s="24"/>
      <c r="D49" s="36" t="s">
        <v>77</v>
      </c>
      <c r="E49" s="52"/>
      <c r="F49" s="21"/>
      <c r="G49" s="21"/>
      <c r="H49" s="21"/>
      <c r="I49" s="25">
        <f>I50</f>
        <v>366789</v>
      </c>
    </row>
    <row r="50" spans="1:9" s="2" customFormat="1" ht="15.75">
      <c r="A50" s="67" t="s">
        <v>78</v>
      </c>
      <c r="B50" s="96">
        <v>4060</v>
      </c>
      <c r="C50" s="97" t="s">
        <v>79</v>
      </c>
      <c r="D50" s="98" t="s">
        <v>80</v>
      </c>
      <c r="E50" s="52" t="s">
        <v>13</v>
      </c>
      <c r="F50" s="18"/>
      <c r="G50" s="18"/>
      <c r="H50" s="18"/>
      <c r="I50" s="16">
        <f>I51+I52</f>
        <v>366789</v>
      </c>
    </row>
    <row r="51" spans="1:9" s="5" customFormat="1" ht="15.75">
      <c r="A51" s="68"/>
      <c r="B51" s="96"/>
      <c r="C51" s="97"/>
      <c r="D51" s="98"/>
      <c r="E51" s="53" t="s">
        <v>93</v>
      </c>
      <c r="F51" s="15"/>
      <c r="G51" s="15"/>
      <c r="H51" s="15"/>
      <c r="I51" s="27">
        <v>138000</v>
      </c>
    </row>
    <row r="52" spans="1:9" ht="66" customHeight="1">
      <c r="A52" s="69"/>
      <c r="B52" s="96"/>
      <c r="C52" s="97"/>
      <c r="D52" s="98"/>
      <c r="E52" s="58" t="s">
        <v>86</v>
      </c>
      <c r="F52" s="15"/>
      <c r="G52" s="15"/>
      <c r="H52" s="15"/>
      <c r="I52" s="27">
        <v>228789</v>
      </c>
    </row>
    <row r="53" spans="1:9" s="3" customFormat="1" ht="56.25">
      <c r="A53" s="13" t="s">
        <v>34</v>
      </c>
      <c r="B53" s="13"/>
      <c r="C53" s="14"/>
      <c r="D53" s="36" t="s">
        <v>32</v>
      </c>
      <c r="E53" s="55"/>
      <c r="F53" s="19"/>
      <c r="G53" s="19"/>
      <c r="H53" s="19"/>
      <c r="I53" s="16">
        <f>I54+I56</f>
        <v>8596825.09</v>
      </c>
    </row>
    <row r="54" spans="1:9" ht="15.75">
      <c r="A54" s="99">
        <v>3719750</v>
      </c>
      <c r="B54" s="93">
        <v>9750</v>
      </c>
      <c r="C54" s="90" t="s">
        <v>33</v>
      </c>
      <c r="D54" s="78" t="s">
        <v>47</v>
      </c>
      <c r="E54" s="56" t="s">
        <v>13</v>
      </c>
      <c r="F54" s="19"/>
      <c r="G54" s="19"/>
      <c r="H54" s="19"/>
      <c r="I54" s="26">
        <f>I55</f>
        <v>539625</v>
      </c>
    </row>
    <row r="55" spans="1:9" ht="69" customHeight="1">
      <c r="A55" s="101"/>
      <c r="B55" s="95"/>
      <c r="C55" s="92"/>
      <c r="D55" s="80"/>
      <c r="E55" s="53" t="s">
        <v>46</v>
      </c>
      <c r="F55" s="18"/>
      <c r="G55" s="18"/>
      <c r="H55" s="18"/>
      <c r="I55" s="27">
        <v>539625</v>
      </c>
    </row>
    <row r="56" spans="1:9" ht="15.75">
      <c r="A56" s="99">
        <v>3719770</v>
      </c>
      <c r="B56" s="93">
        <v>9770</v>
      </c>
      <c r="C56" s="90" t="s">
        <v>33</v>
      </c>
      <c r="D56" s="78" t="s">
        <v>36</v>
      </c>
      <c r="E56" s="56" t="s">
        <v>13</v>
      </c>
      <c r="F56" s="18"/>
      <c r="G56" s="18"/>
      <c r="H56" s="18"/>
      <c r="I56" s="26">
        <f>SUM(I57:I70)</f>
        <v>8057200.09</v>
      </c>
    </row>
    <row r="57" spans="1:9" ht="60">
      <c r="A57" s="100"/>
      <c r="B57" s="94"/>
      <c r="C57" s="91"/>
      <c r="D57" s="79"/>
      <c r="E57" s="53" t="s">
        <v>64</v>
      </c>
      <c r="F57" s="19"/>
      <c r="G57" s="19"/>
      <c r="H57" s="19"/>
      <c r="I57" s="27">
        <v>1200000</v>
      </c>
    </row>
    <row r="58" spans="1:9" ht="60">
      <c r="A58" s="100"/>
      <c r="B58" s="94"/>
      <c r="C58" s="91"/>
      <c r="D58" s="79"/>
      <c r="E58" s="53" t="s">
        <v>51</v>
      </c>
      <c r="F58" s="19"/>
      <c r="G58" s="19"/>
      <c r="H58" s="19"/>
      <c r="I58" s="27">
        <v>817900</v>
      </c>
    </row>
    <row r="59" spans="1:9" ht="45">
      <c r="A59" s="100"/>
      <c r="B59" s="94"/>
      <c r="C59" s="91"/>
      <c r="D59" s="79"/>
      <c r="E59" s="53" t="s">
        <v>52</v>
      </c>
      <c r="F59" s="19"/>
      <c r="G59" s="19"/>
      <c r="H59" s="19"/>
      <c r="I59" s="27">
        <v>818509</v>
      </c>
    </row>
    <row r="60" spans="1:9" ht="60">
      <c r="A60" s="100"/>
      <c r="B60" s="94"/>
      <c r="C60" s="91"/>
      <c r="D60" s="79"/>
      <c r="E60" s="53" t="s">
        <v>37</v>
      </c>
      <c r="F60" s="19"/>
      <c r="G60" s="19"/>
      <c r="H60" s="19"/>
      <c r="I60" s="27">
        <v>783551</v>
      </c>
    </row>
    <row r="61" spans="1:9" ht="45">
      <c r="A61" s="100"/>
      <c r="B61" s="94"/>
      <c r="C61" s="91"/>
      <c r="D61" s="79"/>
      <c r="E61" s="53" t="s">
        <v>39</v>
      </c>
      <c r="F61" s="19"/>
      <c r="G61" s="19"/>
      <c r="H61" s="19"/>
      <c r="I61" s="27">
        <v>623270</v>
      </c>
    </row>
    <row r="62" spans="1:9" ht="60">
      <c r="A62" s="100"/>
      <c r="B62" s="94"/>
      <c r="C62" s="91"/>
      <c r="D62" s="79"/>
      <c r="E62" s="53" t="s">
        <v>42</v>
      </c>
      <c r="F62" s="19"/>
      <c r="G62" s="19"/>
      <c r="H62" s="19"/>
      <c r="I62" s="27">
        <v>484990</v>
      </c>
    </row>
    <row r="63" spans="1:9" ht="60">
      <c r="A63" s="100"/>
      <c r="B63" s="94"/>
      <c r="C63" s="91"/>
      <c r="D63" s="79"/>
      <c r="E63" s="53" t="s">
        <v>43</v>
      </c>
      <c r="F63" s="19"/>
      <c r="G63" s="19"/>
      <c r="H63" s="19"/>
      <c r="I63" s="27">
        <v>1327505</v>
      </c>
    </row>
    <row r="64" spans="1:9" ht="30">
      <c r="A64" s="100"/>
      <c r="B64" s="94"/>
      <c r="C64" s="91"/>
      <c r="D64" s="79"/>
      <c r="E64" s="53" t="s">
        <v>70</v>
      </c>
      <c r="F64" s="19"/>
      <c r="G64" s="19"/>
      <c r="H64" s="19"/>
      <c r="I64" s="27">
        <f>195000+110000+195000</f>
        <v>500000</v>
      </c>
    </row>
    <row r="65" spans="1:9" ht="45">
      <c r="A65" s="100"/>
      <c r="B65" s="94"/>
      <c r="C65" s="91"/>
      <c r="D65" s="79"/>
      <c r="E65" s="53" t="s">
        <v>54</v>
      </c>
      <c r="F65" s="28"/>
      <c r="G65" s="28"/>
      <c r="H65" s="28"/>
      <c r="I65" s="27">
        <v>299500</v>
      </c>
    </row>
    <row r="66" spans="1:9" ht="45">
      <c r="A66" s="100"/>
      <c r="B66" s="94"/>
      <c r="C66" s="91"/>
      <c r="D66" s="79"/>
      <c r="E66" s="53" t="s">
        <v>83</v>
      </c>
      <c r="F66" s="19"/>
      <c r="G66" s="19"/>
      <c r="H66" s="19"/>
      <c r="I66" s="27">
        <v>122222</v>
      </c>
    </row>
    <row r="67" spans="1:9" ht="45">
      <c r="A67" s="100"/>
      <c r="B67" s="94"/>
      <c r="C67" s="91"/>
      <c r="D67" s="79"/>
      <c r="E67" s="53" t="s">
        <v>82</v>
      </c>
      <c r="F67" s="19"/>
      <c r="G67" s="19"/>
      <c r="H67" s="19"/>
      <c r="I67" s="27">
        <v>170696</v>
      </c>
    </row>
    <row r="68" spans="1:9" ht="30">
      <c r="A68" s="100"/>
      <c r="B68" s="94"/>
      <c r="C68" s="91"/>
      <c r="D68" s="79"/>
      <c r="E68" s="57" t="s">
        <v>76</v>
      </c>
      <c r="F68" s="20"/>
      <c r="G68" s="20"/>
      <c r="H68" s="20"/>
      <c r="I68" s="27">
        <v>290000</v>
      </c>
    </row>
    <row r="69" spans="1:9" ht="60">
      <c r="A69" s="100"/>
      <c r="B69" s="94"/>
      <c r="C69" s="91"/>
      <c r="D69" s="79"/>
      <c r="E69" s="57" t="s">
        <v>102</v>
      </c>
      <c r="F69" s="66"/>
      <c r="G69" s="66"/>
      <c r="H69" s="66"/>
      <c r="I69" s="27">
        <v>119057.09</v>
      </c>
    </row>
    <row r="70" spans="1:9" ht="45">
      <c r="A70" s="101"/>
      <c r="B70" s="95"/>
      <c r="C70" s="92"/>
      <c r="D70" s="80"/>
      <c r="E70" s="59" t="s">
        <v>74</v>
      </c>
      <c r="F70" s="28"/>
      <c r="G70" s="28"/>
      <c r="H70" s="28"/>
      <c r="I70" s="27">
        <v>500000</v>
      </c>
    </row>
    <row r="71" spans="1:9" s="2" customFormat="1" ht="18.75">
      <c r="A71" s="71" t="s">
        <v>8</v>
      </c>
      <c r="B71" s="71"/>
      <c r="C71" s="71"/>
      <c r="D71" s="71"/>
      <c r="E71" s="54"/>
      <c r="F71" s="15"/>
      <c r="G71" s="15"/>
      <c r="H71" s="15"/>
      <c r="I71" s="16">
        <f>I53+I26+I14+I49+I11+I46</f>
        <v>33060222.2</v>
      </c>
    </row>
    <row r="72" spans="1:9" s="2" customFormat="1" ht="24.75" customHeight="1">
      <c r="A72" s="43"/>
      <c r="B72" s="43"/>
      <c r="C72" s="44"/>
      <c r="D72" s="45"/>
      <c r="E72" s="48"/>
      <c r="F72" s="29"/>
      <c r="G72" s="29"/>
      <c r="H72" s="29"/>
      <c r="I72" s="30"/>
    </row>
    <row r="73" spans="1:9" s="4" customFormat="1" ht="21">
      <c r="A73" s="37"/>
      <c r="B73" s="37"/>
      <c r="C73" s="46" t="s">
        <v>9</v>
      </c>
      <c r="D73" s="38"/>
      <c r="E73" s="6"/>
      <c r="F73" s="32" t="s">
        <v>10</v>
      </c>
      <c r="G73" s="31"/>
      <c r="H73" s="31"/>
      <c r="I73" s="51"/>
    </row>
    <row r="74" spans="1:9" s="2" customFormat="1" ht="18.75">
      <c r="A74" s="39"/>
      <c r="B74" s="39"/>
      <c r="C74" s="39"/>
      <c r="D74" s="40"/>
      <c r="E74" s="8"/>
      <c r="F74" s="17"/>
      <c r="G74" s="17"/>
      <c r="H74" s="17"/>
      <c r="I74" s="17"/>
    </row>
  </sheetData>
  <sheetProtection/>
  <mergeCells count="42">
    <mergeCell ref="D56:D70"/>
    <mergeCell ref="G3:K3"/>
    <mergeCell ref="G4:J4"/>
    <mergeCell ref="D50:D52"/>
    <mergeCell ref="D44:D45"/>
    <mergeCell ref="A56:A70"/>
    <mergeCell ref="C47:C48"/>
    <mergeCell ref="B47:B48"/>
    <mergeCell ref="A47:A48"/>
    <mergeCell ref="C54:C55"/>
    <mergeCell ref="B54:B55"/>
    <mergeCell ref="A54:A55"/>
    <mergeCell ref="D48:E48"/>
    <mergeCell ref="A15:A25"/>
    <mergeCell ref="D12:D13"/>
    <mergeCell ref="C12:C13"/>
    <mergeCell ref="B12:B13"/>
    <mergeCell ref="C56:C70"/>
    <mergeCell ref="B56:B70"/>
    <mergeCell ref="D54:D55"/>
    <mergeCell ref="A50:A52"/>
    <mergeCell ref="B50:B52"/>
    <mergeCell ref="C50:C52"/>
    <mergeCell ref="D27:D40"/>
    <mergeCell ref="B41:B43"/>
    <mergeCell ref="C41:C43"/>
    <mergeCell ref="D41:D43"/>
    <mergeCell ref="D15:D25"/>
    <mergeCell ref="C15:C25"/>
    <mergeCell ref="A7:I7"/>
    <mergeCell ref="A8:I8"/>
    <mergeCell ref="B15:B25"/>
    <mergeCell ref="A41:A43"/>
    <mergeCell ref="C5:E5"/>
    <mergeCell ref="A27:A40"/>
    <mergeCell ref="A71:D71"/>
    <mergeCell ref="B27:B40"/>
    <mergeCell ref="C27:C40"/>
    <mergeCell ref="A12:A13"/>
    <mergeCell ref="A44:A45"/>
    <mergeCell ref="B44:B45"/>
    <mergeCell ref="C44:C45"/>
  </mergeCells>
  <printOptions/>
  <pageMargins left="0.61" right="0.15748031496062992" top="0.37" bottom="0.22" header="0.4" footer="0.2"/>
  <pageSetup horizontalDpi="600" verticalDpi="600" orientation="portrait" paperSize="9" scale="5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pliok</cp:lastModifiedBy>
  <cp:lastPrinted>2018-08-14T08:54:43Z</cp:lastPrinted>
  <dcterms:created xsi:type="dcterms:W3CDTF">2015-01-28T07:10:13Z</dcterms:created>
  <dcterms:modified xsi:type="dcterms:W3CDTF">2018-08-15T07:36:51Z</dcterms:modified>
  <cp:category/>
  <cp:version/>
  <cp:contentType/>
  <cp:contentStatus/>
</cp:coreProperties>
</file>