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'Лист3'!$A$1:$V$41</definedName>
  </definedNames>
  <calcPr fullCalcOnLoad="1"/>
</workbook>
</file>

<file path=xl/sharedStrings.xml><?xml version="1.0" encoding="utf-8"?>
<sst xmlns="http://schemas.openxmlformats.org/spreadsheetml/2006/main" count="77" uniqueCount="62">
  <si>
    <t xml:space="preserve">Назва місцевого бюджету адміністративно-територіальної одиниці  </t>
  </si>
  <si>
    <t>Всього</t>
  </si>
  <si>
    <t>Субвенції з районного бюджету</t>
  </si>
  <si>
    <t xml:space="preserve">Субвенція загального фонду на: </t>
  </si>
  <si>
    <t>м.Бровари</t>
  </si>
  <si>
    <t>С.М.Гришко</t>
  </si>
  <si>
    <t>Гоголівська сільська рада</t>
  </si>
  <si>
    <t xml:space="preserve">Княжицька сільська рада </t>
  </si>
  <si>
    <t xml:space="preserve">Красилівська сільська рада </t>
  </si>
  <si>
    <t xml:space="preserve">Літківська сільська рада </t>
  </si>
  <si>
    <t xml:space="preserve">Погребська сільська рада </t>
  </si>
  <si>
    <t>Пухівська сільська рада</t>
  </si>
  <si>
    <t>Рожівська сільська рада</t>
  </si>
  <si>
    <t>Требухівська сільська рада</t>
  </si>
  <si>
    <t>Калинівська селищна  рада</t>
  </si>
  <si>
    <t>№ пп</t>
  </si>
  <si>
    <t>Калитянська селищна рада об`єднана громада</t>
  </si>
  <si>
    <t>Субвенції до районного бюджету</t>
  </si>
  <si>
    <t>Броварський район</t>
  </si>
  <si>
    <t>1)</t>
  </si>
  <si>
    <t>2)</t>
  </si>
  <si>
    <t>3)</t>
  </si>
  <si>
    <t>4)</t>
  </si>
  <si>
    <t>5)</t>
  </si>
  <si>
    <t>6)</t>
  </si>
  <si>
    <t xml:space="preserve">Субвенції з державного бюджету </t>
  </si>
  <si>
    <t>ККД 41033900  "Освітня субвенція з державного бюджету місцевим бюджетам"</t>
  </si>
  <si>
    <t>7)</t>
  </si>
  <si>
    <t>тис. грн.</t>
  </si>
  <si>
    <t>Реверсна дотація</t>
  </si>
  <si>
    <t>Субвенція спеціального фонду на:</t>
  </si>
  <si>
    <t>Голова районної ради</t>
  </si>
  <si>
    <t>Світильнянська сільська рада</t>
  </si>
  <si>
    <t>Зазимська сільська рада</t>
  </si>
  <si>
    <t>Рожнівська сільська рада</t>
  </si>
  <si>
    <t>Міжбюджетні трансферти районного бюджету  місцевим бюджетам  на 2018 рік</t>
  </si>
  <si>
    <t xml:space="preserve">Кулажинська сільська рада </t>
  </si>
  <si>
    <t>Літочківська сільська рада</t>
  </si>
  <si>
    <t>Плосківська сільська рада</t>
  </si>
  <si>
    <t>Русанівська сільська рада</t>
  </si>
  <si>
    <t>Богданівська cільська рада</t>
  </si>
  <si>
    <t>Великодимерська селищна рада об`єднана громада</t>
  </si>
  <si>
    <t>ККД 41034200  "Медична субвенція з державного бюджету місцевим бюджетам", ККД 41051500 "Субвенція місцевего бюджету на здійснення переданих видатків у сфері охорони здоров`я за рахунок коштів медичної субвенції"</t>
  </si>
  <si>
    <t>ККД 41050300 "Субвенція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бюджету"</t>
  </si>
  <si>
    <t>ККД 41050100  "Субвенція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бюджету"</t>
  </si>
  <si>
    <t>ККД 41050700 "Субвенція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бюджету"</t>
  </si>
  <si>
    <t>ККД 41050200 "Субвенція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бюджету"</t>
  </si>
  <si>
    <t>8)</t>
  </si>
  <si>
    <t>9)</t>
  </si>
  <si>
    <t>ККД  41052000 "Субвенція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бюджету"</t>
  </si>
  <si>
    <t xml:space="preserve">Інші субвенції з місцевого бюджету </t>
  </si>
  <si>
    <t>Інші субвенції з місцевого бюджету для утримання дошкільних навчальних закладів у 2018 році</t>
  </si>
  <si>
    <t>Інші субвенції з місцевого бюджету (субвенція з обласного бюджету)</t>
  </si>
  <si>
    <t>Субвенція з місцевого бюджету на утримання об`єктів спільного користування</t>
  </si>
  <si>
    <t>Інші субвенції з місцевого бюджету</t>
  </si>
  <si>
    <t>ККД  41040200 "Додаткова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здоров`я"</t>
  </si>
  <si>
    <t>ККД  41051500 "Субвенція з місцевого бюджету на здійснення переданих видатків у сфері охорони здоров’я за рахунок коштів медичної субвенції" (Інсулін)</t>
  </si>
  <si>
    <t xml:space="preserve">Субвенція спеціального фонду на: </t>
  </si>
  <si>
    <t>10)</t>
  </si>
  <si>
    <t xml:space="preserve">ККД  41051200 "Субвенція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бюджету" </t>
  </si>
  <si>
    <t>Додаток 5
до рішення Броварської районної ради від 21 грудня 2017 року             № 468-35 позач.-VІІ
(в редакції сесії райради                   від 24 квітня 2018 року                            № 544-40 позач.-VІІ)</t>
  </si>
  <si>
    <t>Голова ради</t>
  </si>
</sst>
</file>

<file path=xl/styles.xml><?xml version="1.0" encoding="utf-8"?>
<styleSheet xmlns="http://schemas.openxmlformats.org/spreadsheetml/2006/main">
  <numFmts count="5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#,##0.00&quot;р.&quot;"/>
    <numFmt numFmtId="206" formatCode="#,##0.0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  <numFmt numFmtId="211" formatCode="#,##0.0000"/>
  </numFmts>
  <fonts count="46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10" xfId="0" applyFont="1" applyBorder="1" applyAlignment="1">
      <alignment vertical="center" wrapText="1"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33" borderId="0" xfId="0" applyFont="1" applyFill="1" applyBorder="1" applyAlignment="1">
      <alignment/>
    </xf>
    <xf numFmtId="0" fontId="2" fillId="0" borderId="0" xfId="0" applyFont="1" applyBorder="1" applyAlignment="1">
      <alignment horizontal="right" vertical="center" wrapText="1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206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" fillId="0" borderId="0" xfId="0" applyNumberFormat="1" applyFont="1" applyFill="1" applyAlignment="1" applyProtection="1">
      <alignment/>
      <protection/>
    </xf>
    <xf numFmtId="0" fontId="1" fillId="33" borderId="0" xfId="0" applyFont="1" applyFill="1" applyAlignment="1">
      <alignment/>
    </xf>
    <xf numFmtId="2" fontId="1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NumberFormat="1" applyFont="1" applyFill="1" applyAlignment="1" applyProtection="1">
      <alignment vertical="center" wrapText="1"/>
      <protection/>
    </xf>
    <xf numFmtId="0" fontId="1" fillId="0" borderId="0" xfId="0" applyFont="1" applyAlignment="1">
      <alignment horizontal="left"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206" fontId="1" fillId="33" borderId="10" xfId="0" applyNumberFormat="1" applyFont="1" applyFill="1" applyBorder="1" applyAlignment="1">
      <alignment horizontal="center" wrapText="1"/>
    </xf>
    <xf numFmtId="206" fontId="2" fillId="33" borderId="10" xfId="0" applyNumberFormat="1" applyFont="1" applyFill="1" applyBorder="1" applyAlignment="1">
      <alignment horizontal="center" wrapText="1"/>
    </xf>
    <xf numFmtId="0" fontId="1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 wrapText="1"/>
    </xf>
    <xf numFmtId="206" fontId="10" fillId="0" borderId="0" xfId="0" applyNumberFormat="1" applyFont="1" applyAlignment="1">
      <alignment/>
    </xf>
    <xf numFmtId="206" fontId="10" fillId="0" borderId="0" xfId="0" applyNumberFormat="1" applyFont="1" applyBorder="1" applyAlignment="1">
      <alignment horizontal="left" vertical="center" wrapText="1"/>
    </xf>
    <xf numFmtId="206" fontId="9" fillId="0" borderId="0" xfId="0" applyNumberFormat="1" applyFont="1" applyAlignment="1">
      <alignment horizontal="left"/>
    </xf>
    <xf numFmtId="0" fontId="11" fillId="0" borderId="10" xfId="0" applyNumberFormat="1" applyFont="1" applyFill="1" applyBorder="1" applyAlignment="1" applyProtection="1">
      <alignment horizontal="left" vertical="center"/>
      <protection/>
    </xf>
    <xf numFmtId="211" fontId="6" fillId="0" borderId="10" xfId="0" applyNumberFormat="1" applyFont="1" applyBorder="1" applyAlignment="1">
      <alignment horizontal="center"/>
    </xf>
    <xf numFmtId="0" fontId="11" fillId="0" borderId="10" xfId="0" applyNumberFormat="1" applyFont="1" applyFill="1" applyBorder="1" applyAlignment="1" applyProtection="1">
      <alignment horizontal="left" vertical="center" wrapText="1"/>
      <protection/>
    </xf>
    <xf numFmtId="206" fontId="10" fillId="33" borderId="11" xfId="0" applyNumberFormat="1" applyFont="1" applyFill="1" applyBorder="1" applyAlignment="1">
      <alignment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33" borderId="10" xfId="0" applyNumberFormat="1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206" fontId="10" fillId="33" borderId="11" xfId="0" applyNumberFormat="1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1"/>
  <sheetViews>
    <sheetView tabSelected="1" view="pageBreakPreview" zoomScale="75" zoomScaleNormal="75" zoomScaleSheetLayoutView="75" zoomScalePageLayoutView="0" workbookViewId="0" topLeftCell="A1">
      <pane xSplit="2" ySplit="7" topLeftCell="K2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4" sqref="B4:B7"/>
    </sheetView>
  </sheetViews>
  <sheetFormatPr defaultColWidth="7.8515625" defaultRowHeight="12.75"/>
  <cols>
    <col min="1" max="1" width="7.8515625" style="4" customWidth="1"/>
    <col min="2" max="2" width="29.140625" style="6" customWidth="1"/>
    <col min="3" max="3" width="14.00390625" style="15" customWidth="1"/>
    <col min="4" max="4" width="11.8515625" style="15" customWidth="1"/>
    <col min="5" max="5" width="11.421875" style="15" customWidth="1"/>
    <col min="6" max="7" width="14.57421875" style="15" customWidth="1"/>
    <col min="8" max="8" width="11.57421875" style="6" customWidth="1"/>
    <col min="9" max="9" width="12.57421875" style="6" customWidth="1"/>
    <col min="10" max="10" width="9.57421875" style="6" customWidth="1"/>
    <col min="11" max="11" width="9.00390625" style="6" customWidth="1"/>
    <col min="12" max="12" width="11.57421875" style="6" customWidth="1"/>
    <col min="13" max="13" width="12.140625" style="6" customWidth="1"/>
    <col min="14" max="14" width="11.00390625" style="6" customWidth="1"/>
    <col min="15" max="15" width="10.57421875" style="6" customWidth="1"/>
    <col min="16" max="16" width="11.421875" style="6" customWidth="1"/>
    <col min="17" max="17" width="9.7109375" style="6" customWidth="1"/>
    <col min="18" max="18" width="12.8515625" style="6" customWidth="1"/>
    <col min="19" max="19" width="14.7109375" style="6" customWidth="1"/>
    <col min="20" max="20" width="14.140625" style="6" customWidth="1"/>
    <col min="21" max="21" width="15.140625" style="6" customWidth="1"/>
    <col min="22" max="22" width="13.8515625" style="6" customWidth="1"/>
    <col min="23" max="23" width="18.28125" style="6" customWidth="1"/>
    <col min="24" max="24" width="16.421875" style="6" customWidth="1"/>
    <col min="25" max="25" width="16.57421875" style="6" customWidth="1"/>
    <col min="26" max="26" width="18.57421875" style="6" customWidth="1"/>
    <col min="27" max="27" width="16.57421875" style="6" customWidth="1"/>
    <col min="28" max="28" width="22.421875" style="6" customWidth="1"/>
    <col min="29" max="29" width="32.00390625" style="6" customWidth="1"/>
    <col min="30" max="30" width="14.7109375" style="6" customWidth="1"/>
    <col min="31" max="31" width="17.28125" style="6" customWidth="1"/>
    <col min="32" max="16384" width="7.8515625" style="6" customWidth="1"/>
  </cols>
  <sheetData>
    <row r="1" spans="1:22" s="17" customFormat="1" ht="93.75" customHeight="1">
      <c r="A1" s="26"/>
      <c r="B1" s="11"/>
      <c r="C1" s="18"/>
      <c r="D1" s="18"/>
      <c r="E1" s="18"/>
      <c r="F1" s="18"/>
      <c r="G1" s="18"/>
      <c r="T1" s="18"/>
      <c r="U1" s="55" t="s">
        <v>60</v>
      </c>
      <c r="V1" s="55"/>
    </row>
    <row r="2" spans="1:23" ht="28.5" customHeight="1">
      <c r="A2" s="60" t="s">
        <v>35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19"/>
    </row>
    <row r="3" spans="1:22" ht="18" customHeight="1">
      <c r="A3" s="5"/>
      <c r="C3" s="7"/>
      <c r="D3" s="7"/>
      <c r="E3" s="7"/>
      <c r="F3" s="7"/>
      <c r="G3" s="8"/>
      <c r="H3" s="20"/>
      <c r="I3" s="20"/>
      <c r="J3" s="20"/>
      <c r="K3" s="20"/>
      <c r="L3" s="20"/>
      <c r="V3" s="3" t="s">
        <v>28</v>
      </c>
    </row>
    <row r="4" spans="1:22" s="21" customFormat="1" ht="36" customHeight="1">
      <c r="A4" s="61" t="s">
        <v>15</v>
      </c>
      <c r="B4" s="64" t="s">
        <v>0</v>
      </c>
      <c r="C4" s="56" t="s">
        <v>2</v>
      </c>
      <c r="D4" s="56"/>
      <c r="E4" s="56"/>
      <c r="F4" s="56"/>
      <c r="G4" s="56"/>
      <c r="H4" s="67" t="s">
        <v>17</v>
      </c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9"/>
    </row>
    <row r="5" spans="1:22" s="21" customFormat="1" ht="57" customHeight="1">
      <c r="A5" s="62"/>
      <c r="B5" s="65"/>
      <c r="C5" s="57" t="s">
        <v>3</v>
      </c>
      <c r="D5" s="58"/>
      <c r="E5" s="58"/>
      <c r="F5" s="58"/>
      <c r="G5" s="42" t="s">
        <v>57</v>
      </c>
      <c r="H5" s="57" t="s">
        <v>3</v>
      </c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9"/>
      <c r="U5" s="57" t="s">
        <v>30</v>
      </c>
      <c r="V5" s="59"/>
    </row>
    <row r="6" spans="1:22" s="21" customFormat="1" ht="90" customHeight="1">
      <c r="A6" s="62"/>
      <c r="B6" s="65"/>
      <c r="C6" s="48" t="s">
        <v>53</v>
      </c>
      <c r="D6" s="48" t="s">
        <v>29</v>
      </c>
      <c r="E6" s="48" t="s">
        <v>54</v>
      </c>
      <c r="F6" s="48" t="s">
        <v>51</v>
      </c>
      <c r="G6" s="48" t="s">
        <v>50</v>
      </c>
      <c r="H6" s="52" t="s">
        <v>25</v>
      </c>
      <c r="I6" s="53"/>
      <c r="J6" s="53"/>
      <c r="K6" s="53"/>
      <c r="L6" s="53"/>
      <c r="M6" s="53"/>
      <c r="N6" s="53"/>
      <c r="O6" s="53"/>
      <c r="P6" s="53"/>
      <c r="Q6" s="54"/>
      <c r="R6" s="48" t="s">
        <v>52</v>
      </c>
      <c r="S6" s="48" t="s">
        <v>53</v>
      </c>
      <c r="T6" s="48" t="s">
        <v>50</v>
      </c>
      <c r="U6" s="48" t="s">
        <v>53</v>
      </c>
      <c r="V6" s="48" t="s">
        <v>50</v>
      </c>
    </row>
    <row r="7" spans="1:22" s="21" customFormat="1" ht="64.5" customHeight="1">
      <c r="A7" s="63"/>
      <c r="B7" s="66"/>
      <c r="C7" s="49"/>
      <c r="D7" s="49"/>
      <c r="E7" s="49"/>
      <c r="F7" s="49"/>
      <c r="G7" s="49"/>
      <c r="H7" s="22" t="s">
        <v>19</v>
      </c>
      <c r="I7" s="22" t="s">
        <v>20</v>
      </c>
      <c r="J7" s="22" t="s">
        <v>21</v>
      </c>
      <c r="K7" s="22" t="s">
        <v>22</v>
      </c>
      <c r="L7" s="22" t="s">
        <v>23</v>
      </c>
      <c r="M7" s="22" t="s">
        <v>24</v>
      </c>
      <c r="N7" s="22" t="s">
        <v>27</v>
      </c>
      <c r="O7" s="22" t="s">
        <v>47</v>
      </c>
      <c r="P7" s="22" t="s">
        <v>48</v>
      </c>
      <c r="Q7" s="22" t="s">
        <v>58</v>
      </c>
      <c r="R7" s="49"/>
      <c r="S7" s="49"/>
      <c r="T7" s="49"/>
      <c r="U7" s="49"/>
      <c r="V7" s="49"/>
    </row>
    <row r="8" spans="1:22" ht="18.75">
      <c r="A8" s="9">
        <v>1</v>
      </c>
      <c r="B8" s="36" t="s">
        <v>40</v>
      </c>
      <c r="C8" s="10"/>
      <c r="D8" s="10"/>
      <c r="E8" s="10"/>
      <c r="F8" s="37">
        <f>2153.45+72.7</f>
        <v>2226.1499999999996</v>
      </c>
      <c r="G8" s="43">
        <v>1327.505</v>
      </c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>
        <v>40</v>
      </c>
      <c r="U8" s="10"/>
      <c r="V8" s="10"/>
    </row>
    <row r="9" spans="1:22" ht="18.75">
      <c r="A9" s="9">
        <v>2</v>
      </c>
      <c r="B9" s="36" t="s">
        <v>6</v>
      </c>
      <c r="C9" s="10"/>
      <c r="D9" s="10"/>
      <c r="E9" s="10"/>
      <c r="F9" s="37">
        <v>3575.54</v>
      </c>
      <c r="G9" s="43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>
        <v>862.3</v>
      </c>
      <c r="U9" s="10"/>
      <c r="V9" s="10"/>
    </row>
    <row r="10" spans="1:22" ht="18.75">
      <c r="A10" s="9">
        <v>3</v>
      </c>
      <c r="B10" s="36" t="s">
        <v>33</v>
      </c>
      <c r="C10" s="10"/>
      <c r="D10" s="10"/>
      <c r="E10" s="10"/>
      <c r="F10" s="37">
        <f>251.43+2541.9573</f>
        <v>2793.3873</v>
      </c>
      <c r="G10" s="43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>
        <v>220</v>
      </c>
      <c r="U10" s="10"/>
      <c r="V10" s="10">
        <v>60</v>
      </c>
    </row>
    <row r="11" spans="1:22" ht="18.75">
      <c r="A11" s="9">
        <v>4</v>
      </c>
      <c r="B11" s="36" t="s">
        <v>7</v>
      </c>
      <c r="C11" s="10"/>
      <c r="D11" s="10"/>
      <c r="E11" s="10"/>
      <c r="F11" s="37">
        <v>4124.06</v>
      </c>
      <c r="G11" s="43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>
        <v>50</v>
      </c>
      <c r="U11" s="10"/>
      <c r="V11" s="10"/>
    </row>
    <row r="12" spans="1:22" ht="18.75">
      <c r="A12" s="9">
        <v>5</v>
      </c>
      <c r="B12" s="36" t="s">
        <v>8</v>
      </c>
      <c r="C12" s="10"/>
      <c r="D12" s="10"/>
      <c r="E12" s="10"/>
      <c r="F12" s="37">
        <f>3047.335+150</f>
        <v>3197.335</v>
      </c>
      <c r="G12" s="43">
        <v>783.551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</row>
    <row r="13" spans="1:22" ht="18.75">
      <c r="A13" s="9">
        <v>6</v>
      </c>
      <c r="B13" s="36" t="s">
        <v>36</v>
      </c>
      <c r="C13" s="10"/>
      <c r="D13" s="10"/>
      <c r="E13" s="10">
        <f>45.4+100</f>
        <v>145.4</v>
      </c>
      <c r="F13" s="37"/>
      <c r="G13" s="43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</row>
    <row r="14" spans="1:22" ht="18.75">
      <c r="A14" s="9">
        <v>7</v>
      </c>
      <c r="B14" s="36" t="s">
        <v>9</v>
      </c>
      <c r="C14" s="10"/>
      <c r="D14" s="10"/>
      <c r="E14" s="10"/>
      <c r="F14" s="37">
        <v>2539.446</v>
      </c>
      <c r="G14" s="43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</row>
    <row r="15" spans="1:22" ht="18.75">
      <c r="A15" s="9">
        <v>8</v>
      </c>
      <c r="B15" s="36" t="s">
        <v>37</v>
      </c>
      <c r="C15" s="10"/>
      <c r="D15" s="10"/>
      <c r="E15" s="10">
        <f>69.808</f>
        <v>69.808</v>
      </c>
      <c r="F15" s="37"/>
      <c r="G15" s="43">
        <v>40</v>
      </c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</row>
    <row r="16" spans="1:22" ht="18.75">
      <c r="A16" s="9">
        <v>9</v>
      </c>
      <c r="B16" s="36" t="s">
        <v>38</v>
      </c>
      <c r="C16" s="10"/>
      <c r="D16" s="10"/>
      <c r="E16" s="10"/>
      <c r="F16" s="37"/>
      <c r="G16" s="43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</row>
    <row r="17" spans="1:22" ht="18.75">
      <c r="A17" s="9">
        <v>10</v>
      </c>
      <c r="B17" s="36" t="s">
        <v>10</v>
      </c>
      <c r="C17" s="10"/>
      <c r="D17" s="10"/>
      <c r="E17" s="10"/>
      <c r="F17" s="37">
        <v>2641.024</v>
      </c>
      <c r="G17" s="43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>
        <v>199.975</v>
      </c>
      <c r="U17" s="10"/>
      <c r="V17" s="10"/>
    </row>
    <row r="18" spans="1:22" ht="18.75">
      <c r="A18" s="9">
        <v>11</v>
      </c>
      <c r="B18" s="36" t="s">
        <v>11</v>
      </c>
      <c r="C18" s="10"/>
      <c r="D18" s="10"/>
      <c r="E18" s="10"/>
      <c r="F18" s="37">
        <v>2275.344</v>
      </c>
      <c r="G18" s="43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>
        <v>197.8</v>
      </c>
      <c r="U18" s="10"/>
      <c r="V18" s="10">
        <v>76.2</v>
      </c>
    </row>
    <row r="19" spans="1:22" ht="18.75">
      <c r="A19" s="9">
        <v>12</v>
      </c>
      <c r="B19" s="36" t="s">
        <v>12</v>
      </c>
      <c r="C19" s="10"/>
      <c r="D19" s="10"/>
      <c r="E19" s="10"/>
      <c r="F19" s="37">
        <v>325.05</v>
      </c>
      <c r="G19" s="43">
        <v>623.27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</row>
    <row r="20" spans="1:22" ht="18.75">
      <c r="A20" s="9">
        <v>13</v>
      </c>
      <c r="B20" s="36" t="s">
        <v>34</v>
      </c>
      <c r="C20" s="10"/>
      <c r="D20" s="10"/>
      <c r="E20" s="10"/>
      <c r="F20" s="37"/>
      <c r="G20" s="43">
        <v>10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>
        <v>150</v>
      </c>
      <c r="U20" s="10"/>
      <c r="V20" s="10"/>
    </row>
    <row r="21" spans="1:22" ht="18.75">
      <c r="A21" s="9">
        <v>14</v>
      </c>
      <c r="B21" s="36" t="s">
        <v>39</v>
      </c>
      <c r="C21" s="10"/>
      <c r="D21" s="10"/>
      <c r="E21" s="10"/>
      <c r="F21" s="37"/>
      <c r="G21" s="43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</row>
    <row r="22" spans="1:22" ht="18.75">
      <c r="A22" s="9">
        <v>15</v>
      </c>
      <c r="B22" s="36" t="s">
        <v>32</v>
      </c>
      <c r="C22" s="10"/>
      <c r="D22" s="10"/>
      <c r="E22" s="10"/>
      <c r="F22" s="37"/>
      <c r="G22" s="43">
        <v>299.5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</row>
    <row r="23" spans="1:22" ht="18.75">
      <c r="A23" s="9">
        <v>16</v>
      </c>
      <c r="B23" s="36" t="s">
        <v>13</v>
      </c>
      <c r="C23" s="10"/>
      <c r="D23" s="10"/>
      <c r="E23" s="10"/>
      <c r="F23" s="37">
        <v>4164.691</v>
      </c>
      <c r="G23" s="43">
        <v>484.99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>
        <v>34</v>
      </c>
      <c r="U23" s="10"/>
      <c r="V23" s="10">
        <v>220</v>
      </c>
    </row>
    <row r="24" spans="1:22" ht="18.75">
      <c r="A24" s="9">
        <v>17</v>
      </c>
      <c r="B24" s="36" t="s">
        <v>14</v>
      </c>
      <c r="C24" s="10"/>
      <c r="D24" s="10"/>
      <c r="E24" s="10"/>
      <c r="F24" s="37">
        <v>3372.384</v>
      </c>
      <c r="G24" s="43">
        <v>1200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>
        <f>124.3+30</f>
        <v>154.3</v>
      </c>
      <c r="U24" s="10"/>
      <c r="V24" s="10">
        <v>90</v>
      </c>
    </row>
    <row r="25" spans="1:22" ht="31.5">
      <c r="A25" s="9">
        <v>18</v>
      </c>
      <c r="B25" s="38" t="s">
        <v>16</v>
      </c>
      <c r="C25" s="10"/>
      <c r="D25" s="10"/>
      <c r="E25" s="10"/>
      <c r="F25" s="10"/>
      <c r="G25" s="44"/>
      <c r="H25" s="10"/>
      <c r="I25" s="10"/>
      <c r="J25" s="10"/>
      <c r="K25" s="10"/>
      <c r="L25" s="10"/>
      <c r="M25" s="10">
        <v>6309.3</v>
      </c>
      <c r="N25" s="10">
        <v>1100</v>
      </c>
      <c r="O25" s="10"/>
      <c r="P25" s="10"/>
      <c r="Q25" s="10"/>
      <c r="R25" s="10">
        <f>63.3-29.97</f>
        <v>33.33</v>
      </c>
      <c r="S25" s="10"/>
      <c r="T25" s="10">
        <f>324.8+411+74</f>
        <v>809.8</v>
      </c>
      <c r="U25" s="10"/>
      <c r="V25" s="10"/>
    </row>
    <row r="26" spans="1:22" ht="31.5">
      <c r="A26" s="9">
        <v>19</v>
      </c>
      <c r="B26" s="38" t="s">
        <v>41</v>
      </c>
      <c r="C26" s="10"/>
      <c r="D26" s="10"/>
      <c r="E26" s="10"/>
      <c r="F26" s="10"/>
      <c r="G26" s="44"/>
      <c r="H26" s="10"/>
      <c r="I26" s="10"/>
      <c r="J26" s="10"/>
      <c r="K26" s="10"/>
      <c r="L26" s="10"/>
      <c r="M26" s="10">
        <v>13611.1</v>
      </c>
      <c r="N26" s="10">
        <f>1850+918</f>
        <v>2768</v>
      </c>
      <c r="O26" s="10"/>
      <c r="P26" s="10"/>
      <c r="Q26" s="10"/>
      <c r="R26" s="10"/>
      <c r="S26" s="10">
        <f>3509.104-31-2068.104+88.8+108.5</f>
        <v>1607.3</v>
      </c>
      <c r="T26" s="10">
        <f>1063.32+31+250.48+136.6+2068.104+14+33.5</f>
        <v>3597.004</v>
      </c>
      <c r="U26" s="10"/>
      <c r="V26" s="10"/>
    </row>
    <row r="27" spans="1:22" ht="18.75">
      <c r="A27" s="9">
        <v>20</v>
      </c>
      <c r="B27" s="2" t="s">
        <v>4</v>
      </c>
      <c r="C27" s="23">
        <v>449.1</v>
      </c>
      <c r="D27" s="23"/>
      <c r="E27" s="23"/>
      <c r="F27" s="23"/>
      <c r="G27" s="45"/>
      <c r="H27" s="23"/>
      <c r="I27" s="23"/>
      <c r="J27" s="23"/>
      <c r="K27" s="23"/>
      <c r="L27" s="23"/>
      <c r="M27" s="10">
        <f>65119.6+948</f>
        <v>66067.6</v>
      </c>
      <c r="N27" s="10"/>
      <c r="O27" s="10"/>
      <c r="P27" s="10"/>
      <c r="Q27" s="10"/>
      <c r="R27" s="10"/>
      <c r="S27" s="10">
        <f>41400+1500</f>
        <v>42900</v>
      </c>
      <c r="T27" s="10"/>
      <c r="U27" s="10">
        <f>12843.6+1385.8</f>
        <v>14229.4</v>
      </c>
      <c r="V27" s="10"/>
    </row>
    <row r="28" spans="1:22" ht="18.75">
      <c r="A28" s="9">
        <v>21</v>
      </c>
      <c r="B28" s="2" t="s">
        <v>18</v>
      </c>
      <c r="C28" s="23"/>
      <c r="D28" s="23">
        <v>8811.4</v>
      </c>
      <c r="E28" s="23"/>
      <c r="F28" s="23"/>
      <c r="G28" s="45"/>
      <c r="H28" s="10">
        <v>85820</v>
      </c>
      <c r="I28" s="10">
        <v>134711</v>
      </c>
      <c r="J28" s="10">
        <v>4276</v>
      </c>
      <c r="K28" s="10">
        <v>930</v>
      </c>
      <c r="L28" s="23">
        <v>90591.7</v>
      </c>
      <c r="M28" s="10">
        <v>28994.9</v>
      </c>
      <c r="N28" s="10">
        <f>14281.4+8398.4</f>
        <v>22679.8</v>
      </c>
      <c r="O28" s="10">
        <v>2128.3</v>
      </c>
      <c r="P28" s="10">
        <v>3268.22521</v>
      </c>
      <c r="Q28" s="10">
        <v>766.917</v>
      </c>
      <c r="R28" s="10">
        <v>2432.7</v>
      </c>
      <c r="S28" s="10"/>
      <c r="T28" s="10"/>
      <c r="U28" s="10"/>
      <c r="V28" s="10"/>
    </row>
    <row r="29" spans="1:22" s="11" customFormat="1" ht="18.75">
      <c r="A29" s="27"/>
      <c r="B29" s="1" t="s">
        <v>1</v>
      </c>
      <c r="C29" s="24">
        <f>SUM(C8:C28)</f>
        <v>449.1</v>
      </c>
      <c r="D29" s="24">
        <f aca="true" t="shared" si="0" ref="D29:V29">SUM(D8:D28)</f>
        <v>8811.4</v>
      </c>
      <c r="E29" s="24">
        <f t="shared" si="0"/>
        <v>215.20800000000003</v>
      </c>
      <c r="F29" s="24">
        <f>SUM(F8:F28)</f>
        <v>31234.4113</v>
      </c>
      <c r="G29" s="46">
        <f>SUM(G8:G28)</f>
        <v>4768.816</v>
      </c>
      <c r="H29" s="24">
        <f t="shared" si="0"/>
        <v>85820</v>
      </c>
      <c r="I29" s="24">
        <f t="shared" si="0"/>
        <v>134711</v>
      </c>
      <c r="J29" s="24">
        <f t="shared" si="0"/>
        <v>4276</v>
      </c>
      <c r="K29" s="24">
        <f t="shared" si="0"/>
        <v>930</v>
      </c>
      <c r="L29" s="24">
        <f t="shared" si="0"/>
        <v>90591.7</v>
      </c>
      <c r="M29" s="24">
        <f t="shared" si="0"/>
        <v>114982.9</v>
      </c>
      <c r="N29" s="24">
        <f t="shared" si="0"/>
        <v>26547.8</v>
      </c>
      <c r="O29" s="24">
        <f>SUM(O8:O28)</f>
        <v>2128.3</v>
      </c>
      <c r="P29" s="24">
        <f>SUM(P8:P28)</f>
        <v>3268.22521</v>
      </c>
      <c r="Q29" s="24">
        <f>SUM(Q8:Q28)</f>
        <v>766.917</v>
      </c>
      <c r="R29" s="24">
        <f t="shared" si="0"/>
        <v>2466.0299999999997</v>
      </c>
      <c r="S29" s="24">
        <f t="shared" si="0"/>
        <v>44507.3</v>
      </c>
      <c r="T29" s="24">
        <f t="shared" si="0"/>
        <v>6315.179</v>
      </c>
      <c r="U29" s="24">
        <f t="shared" si="0"/>
        <v>14229.4</v>
      </c>
      <c r="V29" s="24">
        <f t="shared" si="0"/>
        <v>446.2</v>
      </c>
    </row>
    <row r="30" spans="1:37" s="25" customFormat="1" ht="39.75" customHeight="1">
      <c r="A30" s="31" t="s">
        <v>19</v>
      </c>
      <c r="B30" s="50" t="s">
        <v>43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3"/>
    </row>
    <row r="31" spans="1:36" s="25" customFormat="1" ht="24" customHeight="1">
      <c r="A31" s="31" t="s">
        <v>20</v>
      </c>
      <c r="B31" s="47" t="s">
        <v>44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</row>
    <row r="32" spans="1:36" s="25" customFormat="1" ht="29.25" customHeight="1">
      <c r="A32" s="31" t="s">
        <v>21</v>
      </c>
      <c r="B32" s="51" t="s">
        <v>45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</row>
    <row r="33" spans="1:36" s="25" customFormat="1" ht="17.25" customHeight="1">
      <c r="A33" s="31" t="s">
        <v>22</v>
      </c>
      <c r="B33" s="47" t="s">
        <v>46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</row>
    <row r="34" spans="1:36" s="25" customFormat="1" ht="12">
      <c r="A34" s="31" t="s">
        <v>23</v>
      </c>
      <c r="B34" s="47" t="s">
        <v>26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</row>
    <row r="35" spans="1:36" s="25" customFormat="1" ht="12" customHeight="1">
      <c r="A35" s="31" t="s">
        <v>24</v>
      </c>
      <c r="B35" s="47" t="s">
        <v>42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</row>
    <row r="36" spans="1:36" s="25" customFormat="1" ht="12">
      <c r="A36" s="31" t="s">
        <v>27</v>
      </c>
      <c r="B36" s="47" t="s">
        <v>55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</row>
    <row r="37" spans="1:36" s="25" customFormat="1" ht="12">
      <c r="A37" s="31" t="s">
        <v>47</v>
      </c>
      <c r="B37" s="47" t="s">
        <v>49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</row>
    <row r="38" spans="1:36" s="25" customFormat="1" ht="12">
      <c r="A38" s="31" t="s">
        <v>48</v>
      </c>
      <c r="B38" s="47" t="s">
        <v>56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</row>
    <row r="39" spans="1:36" s="25" customFormat="1" ht="12">
      <c r="A39" s="31" t="s">
        <v>58</v>
      </c>
      <c r="B39" s="47" t="s">
        <v>59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</row>
    <row r="40" spans="1:22" s="25" customFormat="1" ht="22.5" customHeight="1">
      <c r="A40" s="31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4"/>
      <c r="O40" s="34"/>
      <c r="P40" s="34"/>
      <c r="Q40" s="34"/>
      <c r="R40" s="32"/>
      <c r="S40" s="32"/>
      <c r="T40" s="32"/>
      <c r="U40" s="32"/>
      <c r="V40" s="32"/>
    </row>
    <row r="41" spans="1:21" s="12" customFormat="1" ht="20.25">
      <c r="A41" s="29"/>
      <c r="B41" s="12" t="s">
        <v>61</v>
      </c>
      <c r="C41" s="12" t="s">
        <v>31</v>
      </c>
      <c r="G41" s="13"/>
      <c r="H41" s="13"/>
      <c r="I41" s="13"/>
      <c r="J41" s="13"/>
      <c r="K41" s="13"/>
      <c r="L41" s="13"/>
      <c r="M41" s="13"/>
      <c r="N41" s="35"/>
      <c r="O41" s="35"/>
      <c r="P41" s="35"/>
      <c r="Q41" s="35"/>
      <c r="R41" s="13"/>
      <c r="S41" s="13" t="s">
        <v>5</v>
      </c>
      <c r="T41" s="13"/>
      <c r="U41" s="13"/>
    </row>
    <row r="42" spans="1:31" s="16" customFormat="1" ht="18.75">
      <c r="A42" s="30"/>
      <c r="B42" s="14"/>
      <c r="C42" s="15"/>
      <c r="D42" s="15"/>
      <c r="E42" s="15"/>
      <c r="F42" s="15"/>
      <c r="G42" s="15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spans="1:31" s="16" customFormat="1" ht="18.75">
      <c r="A43" s="30"/>
      <c r="B43" s="6"/>
      <c r="C43" s="15"/>
      <c r="D43" s="15"/>
      <c r="E43" s="15"/>
      <c r="F43" s="15"/>
      <c r="G43" s="15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</row>
    <row r="44" spans="1:31" s="16" customFormat="1" ht="18.75">
      <c r="A44" s="30"/>
      <c r="B44" s="6"/>
      <c r="C44" s="15"/>
      <c r="D44" s="15"/>
      <c r="E44" s="15"/>
      <c r="F44" s="15"/>
      <c r="G44" s="15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</row>
    <row r="45" spans="1:31" s="16" customFormat="1" ht="18.75">
      <c r="A45" s="30"/>
      <c r="B45" s="6"/>
      <c r="C45" s="15"/>
      <c r="D45" s="15"/>
      <c r="E45" s="15"/>
      <c r="F45" s="15"/>
      <c r="G45" s="15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</row>
    <row r="46" ht="18.75">
      <c r="A46" s="28"/>
    </row>
    <row r="47" ht="18.75">
      <c r="A47" s="28"/>
    </row>
    <row r="48" ht="18.75">
      <c r="A48" s="28"/>
    </row>
    <row r="49" ht="18.75">
      <c r="A49" s="28"/>
    </row>
    <row r="50" ht="18.75">
      <c r="A50" s="28"/>
    </row>
    <row r="51" ht="18.75">
      <c r="A51" s="28"/>
    </row>
    <row r="52" ht="18.75">
      <c r="A52" s="28"/>
    </row>
    <row r="53" ht="18.75">
      <c r="A53" s="28"/>
    </row>
    <row r="54" ht="18.75">
      <c r="A54" s="28"/>
    </row>
    <row r="55" ht="18.75">
      <c r="A55" s="28"/>
    </row>
    <row r="56" ht="18.75">
      <c r="A56" s="28"/>
    </row>
    <row r="57" ht="18.75">
      <c r="A57" s="28"/>
    </row>
    <row r="58" ht="18.75">
      <c r="A58" s="28"/>
    </row>
    <row r="59" ht="18.75">
      <c r="A59" s="28"/>
    </row>
    <row r="60" ht="18.75">
      <c r="A60" s="28"/>
    </row>
    <row r="61" ht="18.75">
      <c r="A61" s="28"/>
    </row>
    <row r="62" ht="18.75">
      <c r="A62" s="28"/>
    </row>
    <row r="63" ht="18.75">
      <c r="A63" s="28"/>
    </row>
    <row r="64" ht="18.75">
      <c r="A64" s="28"/>
    </row>
    <row r="65" ht="18.75">
      <c r="A65" s="28"/>
    </row>
    <row r="66" ht="18.75">
      <c r="A66" s="28"/>
    </row>
    <row r="67" ht="18.75">
      <c r="A67" s="28"/>
    </row>
    <row r="68" ht="18.75">
      <c r="A68" s="28"/>
    </row>
    <row r="69" ht="44.25" customHeight="1">
      <c r="A69" s="28"/>
    </row>
    <row r="70" ht="18.75">
      <c r="A70" s="28"/>
    </row>
    <row r="71" ht="18.75">
      <c r="A71" s="28"/>
    </row>
    <row r="82" ht="45.75" customHeight="1"/>
  </sheetData>
  <sheetProtection/>
  <mergeCells count="30">
    <mergeCell ref="C5:F5"/>
    <mergeCell ref="B37:AJ37"/>
    <mergeCell ref="B38:AJ38"/>
    <mergeCell ref="A4:A7"/>
    <mergeCell ref="B4:B7"/>
    <mergeCell ref="C6:C7"/>
    <mergeCell ref="R6:R7"/>
    <mergeCell ref="D6:D7"/>
    <mergeCell ref="H4:V4"/>
    <mergeCell ref="B36:AJ36"/>
    <mergeCell ref="H6:Q6"/>
    <mergeCell ref="U1:V1"/>
    <mergeCell ref="V6:V7"/>
    <mergeCell ref="C4:G4"/>
    <mergeCell ref="S6:S7"/>
    <mergeCell ref="H5:T5"/>
    <mergeCell ref="T6:T7"/>
    <mergeCell ref="U6:U7"/>
    <mergeCell ref="A2:V2"/>
    <mergeCell ref="U5:V5"/>
    <mergeCell ref="B39:AJ39"/>
    <mergeCell ref="B35:AJ35"/>
    <mergeCell ref="G6:G7"/>
    <mergeCell ref="B30:V30"/>
    <mergeCell ref="B31:V31"/>
    <mergeCell ref="B32:V32"/>
    <mergeCell ref="E6:E7"/>
    <mergeCell ref="F6:F7"/>
    <mergeCell ref="B33:AJ33"/>
    <mergeCell ref="B34:AJ34"/>
  </mergeCells>
  <printOptions/>
  <pageMargins left="0.38" right="0.2" top="0.52" bottom="0.24" header="0.53" footer="0.24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pliok</cp:lastModifiedBy>
  <cp:lastPrinted>2018-04-24T11:16:49Z</cp:lastPrinted>
  <dcterms:created xsi:type="dcterms:W3CDTF">1996-10-08T23:32:33Z</dcterms:created>
  <dcterms:modified xsi:type="dcterms:W3CDTF">2018-04-26T06:45:34Z</dcterms:modified>
  <cp:category/>
  <cp:version/>
  <cp:contentType/>
  <cp:contentStatus/>
</cp:coreProperties>
</file>