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'Лист1'!$A$1:$J$44</definedName>
  </definedNames>
  <calcPr fullCalcOnLoad="1"/>
</workbook>
</file>

<file path=xl/sharedStrings.xml><?xml version="1.0" encoding="utf-8"?>
<sst xmlns="http://schemas.openxmlformats.org/spreadsheetml/2006/main" count="67" uniqueCount="66">
  <si>
    <t>до рішення сесії Броварської районної ради</t>
  </si>
  <si>
    <t>грн.</t>
  </si>
  <si>
    <t>Код функціональної класифікації видатків та кредитування бюджету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</si>
  <si>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</si>
  <si>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</si>
  <si>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</si>
  <si>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</si>
  <si>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</si>
  <si>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</si>
  <si>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</si>
  <si>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Додаток 6</t>
  </si>
  <si>
    <t>03</t>
  </si>
  <si>
    <t>0312010</t>
  </si>
  <si>
    <t>0731</t>
  </si>
  <si>
    <t>Капітальні видатки, в тому числі:</t>
  </si>
  <si>
    <t xml:space="preserve"> </t>
  </si>
  <si>
    <t>Перелік об’єктів, видатки на які у 2017 році будуть проводитися за рахунок коштів бюджету розвитку</t>
  </si>
  <si>
    <t>Капітальний ремонт парових котлів котельні  Броварської центральної районної лікарні</t>
  </si>
  <si>
    <t>Капітальний ремонт даху хірургічного корпусу Броварської центральної районної лікарні</t>
  </si>
  <si>
    <t>Капітальний ремонт Центр "Дитяча лікарня" Броварської центральної районної лікарні</t>
  </si>
  <si>
    <t>Капітальний ремонт вантажного ліфту хірургічного корпусу Броварської центральної районної лікарні</t>
  </si>
  <si>
    <t>Капітальний ремонт вантажного ліфту Центру "Дитяча лікарня" Броварської центральної районної лікарні</t>
  </si>
  <si>
    <t>Капітальний ремонт туберкульозного відділення  Броварської центральної районної лікарні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</si>
  <si>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</si>
  <si>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</si>
  <si>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 xml:space="preserve">Виготовлення проектно-кошторисної документації </t>
  </si>
  <si>
    <t>10</t>
  </si>
  <si>
    <t>Відділ освіти районної державної адміністрації</t>
  </si>
  <si>
    <t>Капітальний ремонт покрівлі даху Требухівської ЗОШ</t>
  </si>
  <si>
    <t>Капітальний ремонт харчоблоку  Великодимеського СЗО НВК</t>
  </si>
  <si>
    <t>1011020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</si>
  <si>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</si>
  <si>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</si>
  <si>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Код ТПКВКМБ / ТКВКБМС2</t>
  </si>
  <si>
    <t>1020</t>
  </si>
  <si>
    <t xml:space="preserve">Реконструкція системи газопостачання вузлу обліку газу котельні ЗОШ І-ІІІ ст.с.Гоголів вул.Київська,167
</t>
  </si>
  <si>
    <t>Реконструкція системи газопостачання вузлу обліку газу котельні ЗОШ І-ІІ ст. с.Гоголів вул.Шевченка,13</t>
  </si>
  <si>
    <t>Капітальний ремонт Руднянської ЗОШ</t>
  </si>
  <si>
    <t>0180</t>
  </si>
  <si>
    <t>Інші субвенції</t>
  </si>
  <si>
    <t>76</t>
  </si>
  <si>
    <t>Управління фінансів районної державної адміністрації</t>
  </si>
  <si>
    <t>Капітальний ремонт інфекційного відділення Броварської центральної районної лікарні</t>
  </si>
  <si>
    <t>Капітальний ремонт приміщень швидкої допомоги (капітальний ремонт СШД оздоблення, електрика)</t>
  </si>
  <si>
    <t>Проектно кошторисна документація капітального ремонту Шевченківської ЗОШ</t>
  </si>
  <si>
    <t>Капітальний ремонт по заміні вікон Богданівської ЗОШ</t>
  </si>
  <si>
    <r>
      <t>Код програмної класифікації видатків та кредитування місцевого бюджету</t>
    </r>
    <r>
      <rPr>
        <b/>
        <vertAlign val="superscript"/>
        <sz val="14"/>
        <rFont val="Times New Roman"/>
        <family val="1"/>
      </rPr>
      <t>2</t>
    </r>
  </si>
  <si>
    <t>Капітальний ремонт вікон Русанівського НВК</t>
  </si>
  <si>
    <t>Капітальний ремонт покрівлі даху Шевченківської ЗОШ</t>
  </si>
  <si>
    <t>Капітальний ремонт Княжицької ЗОШ</t>
  </si>
  <si>
    <t>01</t>
  </si>
  <si>
    <t xml:space="preserve">Броварська районна рада </t>
  </si>
  <si>
    <t>7470</t>
  </si>
  <si>
    <t>0117470</t>
  </si>
  <si>
    <t>Внески до статутного капіталу суб`єктів господарювання</t>
  </si>
  <si>
    <t>Капітальні трансферти підприємствам (установам, організаціям)</t>
  </si>
  <si>
    <t>0490</t>
  </si>
  <si>
    <t>Виготовлення робочого проекту реконструкції покрівлі будівлі Пухівської ЗОШ</t>
  </si>
  <si>
    <t>Субвенція сільським, селищним радам</t>
  </si>
  <si>
    <t>Капітальний ремонт хірургічного корпусу Броварської ЦРЛ (заміна вікон) за адресою: м.Бровари, вул..Шевченка, 14 (виконання обласної цільової програми від 19.05.2017 року № 297 – 14 – VII «Про внесення змін до Програми будівництва, реконструкції та ремонту об`єктів інфраструктури Київської області на 2016-2017 роки» співфінансування 20%)</t>
  </si>
  <si>
    <t>Капітальний ремонт системи опалення  Великодимеського СЗО НВК по вуд Заліська, 3</t>
  </si>
  <si>
    <t>В.о. голови ради</t>
  </si>
  <si>
    <t>А.В.Гоголіна</t>
  </si>
  <si>
    <t xml:space="preserve">від 22.12.2016 № 254-21 позач.-VІІ        </t>
  </si>
  <si>
    <t xml:space="preserve">(в редакції сесії райради від 11.07.2017 </t>
  </si>
  <si>
    <t>№ 358-29 позач.-VІІ)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</si>
</sst>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6">
    <font>
      <sz val="10"/>
      <name val="Arial Cyr"/>
      <family val="0"/>
    </font>
    <font>
      <sz val="10"/>
      <name val="Times New Roman"/>
      <family val="0"/>
    </font>
    <font>
      <sz val="11"/>
      <name val="Times New Roman"/>
      <family val="1"/>
    </font>
    <font>
      <sz val="12"/>
      <name val="Times New Roman"/>
      <family val="0"/>
    </font>
    <font>
      <b/>
      <sz val="18"/>
      <name val="Times New Roman"/>
      <family val="1"/>
    </font>
    <font>
      <b/>
      <sz val="14"/>
      <name val="Times New Roman"/>
      <family val="0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sz val="16"/>
      <name val="Times New Roman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b/>
      <vertAlign val="superscript"/>
      <sz val="14"/>
      <name val="Times New Roman"/>
      <family val="1"/>
    </font>
    <font>
      <b/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>
      <alignment vertical="top"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horizontal="left" vertical="center" wrapText="1"/>
    </xf>
    <xf numFmtId="188" fontId="14" fillId="0" borderId="11" xfId="49" applyNumberFormat="1" applyFont="1" applyBorder="1" applyAlignment="1">
      <alignment horizontal="left" vertical="center" wrapText="1"/>
      <protection/>
    </xf>
    <xf numFmtId="188" fontId="15" fillId="0" borderId="11" xfId="49" applyNumberFormat="1" applyFont="1" applyBorder="1">
      <alignment vertical="top"/>
      <protection/>
    </xf>
    <xf numFmtId="4" fontId="15" fillId="0" borderId="11" xfId="49" applyNumberFormat="1" applyFont="1" applyBorder="1" applyAlignment="1">
      <alignment horizontal="center" vertical="center"/>
      <protection/>
    </xf>
    <xf numFmtId="188" fontId="17" fillId="0" borderId="11" xfId="49" applyNumberFormat="1" applyFont="1" applyBorder="1">
      <alignment vertical="top"/>
      <protection/>
    </xf>
    <xf numFmtId="4" fontId="17" fillId="0" borderId="11" xfId="49" applyNumberFormat="1" applyFont="1" applyBorder="1" applyAlignment="1">
      <alignment horizontal="center" vertical="center"/>
      <protection/>
    </xf>
    <xf numFmtId="0" fontId="18" fillId="0" borderId="0" xfId="0" applyNumberFormat="1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188" fontId="21" fillId="0" borderId="11" xfId="49" applyNumberFormat="1" applyFont="1" applyBorder="1" applyAlignment="1">
      <alignment horizontal="left" vertical="center" wrapText="1"/>
      <protection/>
    </xf>
    <xf numFmtId="188" fontId="22" fillId="0" borderId="11" xfId="49" applyNumberFormat="1" applyFont="1" applyBorder="1">
      <alignment vertical="top"/>
      <protection/>
    </xf>
    <xf numFmtId="4" fontId="22" fillId="0" borderId="11" xfId="49" applyNumberFormat="1" applyFont="1" applyBorder="1" applyAlignment="1">
      <alignment horizontal="center" vertical="center"/>
      <protection/>
    </xf>
    <xf numFmtId="4" fontId="24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188" fontId="14" fillId="0" borderId="0" xfId="49" applyNumberFormat="1" applyFont="1" applyBorder="1" applyAlignment="1">
      <alignment horizontal="left" vertical="center" wrapText="1"/>
      <protection/>
    </xf>
    <xf numFmtId="188" fontId="15" fillId="0" borderId="0" xfId="49" applyNumberFormat="1" applyFont="1" applyBorder="1">
      <alignment vertical="top"/>
      <protection/>
    </xf>
    <xf numFmtId="4" fontId="15" fillId="0" borderId="0" xfId="49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188" fontId="26" fillId="0" borderId="11" xfId="49" applyNumberFormat="1" applyFont="1" applyBorder="1">
      <alignment vertical="top"/>
      <protection/>
    </xf>
    <xf numFmtId="4" fontId="27" fillId="0" borderId="11" xfId="49" applyNumberFormat="1" applyFont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 quotePrefix="1">
      <alignment vertical="center"/>
    </xf>
    <xf numFmtId="0" fontId="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 quotePrefix="1">
      <alignment vertical="center"/>
    </xf>
    <xf numFmtId="0" fontId="30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justify" wrapText="1"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 quotePrefix="1">
      <alignment horizontal="center" vertical="center"/>
    </xf>
    <xf numFmtId="0" fontId="28" fillId="0" borderId="13" xfId="0" applyFont="1" applyBorder="1" applyAlignment="1" quotePrefix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 quotePrefix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zoomScalePageLayoutView="0" workbookViewId="0" topLeftCell="A31">
      <selection activeCell="A41" sqref="A41:IV41"/>
    </sheetView>
  </sheetViews>
  <sheetFormatPr defaultColWidth="7.875" defaultRowHeight="12.75"/>
  <cols>
    <col min="1" max="1" width="4.875" style="1" customWidth="1"/>
    <col min="2" max="2" width="13.00390625" style="42" customWidth="1"/>
    <col min="3" max="3" width="12.125" style="42" customWidth="1"/>
    <col min="4" max="4" width="12.375" style="42" customWidth="1"/>
    <col min="5" max="5" width="32.125" style="1" customWidth="1"/>
    <col min="6" max="6" width="49.00390625" style="1" customWidth="1"/>
    <col min="7" max="7" width="12.125" style="1" customWidth="1"/>
    <col min="8" max="8" width="14.75390625" style="1" customWidth="1"/>
    <col min="9" max="9" width="14.375" style="1" customWidth="1"/>
    <col min="10" max="10" width="18.125" style="5" customWidth="1"/>
    <col min="11" max="16384" width="7.875" style="3" customWidth="1"/>
  </cols>
  <sheetData>
    <row r="1" spans="2:10" ht="18.75">
      <c r="B1" s="40"/>
      <c r="C1" s="40"/>
      <c r="D1" s="41"/>
      <c r="E1" s="2"/>
      <c r="H1" s="58" t="s">
        <v>10</v>
      </c>
      <c r="I1" s="59"/>
      <c r="J1" s="60"/>
    </row>
    <row r="2" spans="2:10" ht="18.75">
      <c r="B2" s="40"/>
      <c r="C2" s="40"/>
      <c r="D2" s="41"/>
      <c r="E2" s="2"/>
      <c r="H2" s="61" t="s">
        <v>0</v>
      </c>
      <c r="I2" s="61"/>
      <c r="J2" s="62"/>
    </row>
    <row r="3" spans="2:10" ht="18">
      <c r="B3" s="40"/>
      <c r="C3" s="40"/>
      <c r="D3" s="67"/>
      <c r="E3" s="67"/>
      <c r="F3" s="67"/>
      <c r="H3" s="67" t="s">
        <v>63</v>
      </c>
      <c r="I3" s="67"/>
      <c r="J3" s="67"/>
    </row>
    <row r="4" spans="2:9" ht="18">
      <c r="B4" s="40"/>
      <c r="C4" s="40"/>
      <c r="D4" s="4"/>
      <c r="E4" s="4"/>
      <c r="F4" s="4"/>
      <c r="H4" s="63" t="s">
        <v>64</v>
      </c>
      <c r="I4" s="4"/>
    </row>
    <row r="5" spans="8:10" ht="18.75">
      <c r="H5" s="64" t="s">
        <v>65</v>
      </c>
      <c r="I5" s="4"/>
      <c r="J5"/>
    </row>
    <row r="6" spans="1:10" s="6" customFormat="1" ht="10.5" customHeight="1">
      <c r="A6" s="5"/>
      <c r="B6" s="88"/>
      <c r="C6" s="88"/>
      <c r="D6" s="88"/>
      <c r="E6" s="88"/>
      <c r="F6" s="88"/>
      <c r="G6" s="88"/>
      <c r="H6" s="88"/>
      <c r="I6" s="88"/>
      <c r="J6" s="88"/>
    </row>
    <row r="7" spans="2:10" ht="45" customHeight="1">
      <c r="B7" s="89" t="s">
        <v>16</v>
      </c>
      <c r="C7" s="90"/>
      <c r="D7" s="90"/>
      <c r="E7" s="90"/>
      <c r="F7" s="90"/>
      <c r="G7" s="90"/>
      <c r="H7" s="90"/>
      <c r="I7" s="90"/>
      <c r="J7" s="90"/>
    </row>
    <row r="8" spans="2:10" ht="18.75">
      <c r="B8" s="7"/>
      <c r="C8" s="43"/>
      <c r="D8" s="43"/>
      <c r="E8" s="8"/>
      <c r="F8" s="9"/>
      <c r="G8" s="9"/>
      <c r="H8" s="10"/>
      <c r="I8" s="9"/>
      <c r="J8" s="17" t="s">
        <v>1</v>
      </c>
    </row>
    <row r="9" spans="1:10" ht="126.75" customHeight="1">
      <c r="A9" s="11"/>
      <c r="B9" s="12" t="s">
        <v>46</v>
      </c>
      <c r="C9" s="12" t="s">
        <v>33</v>
      </c>
      <c r="D9" s="12" t="s">
        <v>2</v>
      </c>
      <c r="E9" s="12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4" t="s">
        <v>8</v>
      </c>
    </row>
    <row r="10" spans="1:10" ht="33">
      <c r="A10" s="11"/>
      <c r="B10" s="12"/>
      <c r="C10" s="12"/>
      <c r="D10" s="52" t="s">
        <v>50</v>
      </c>
      <c r="E10" s="18" t="s">
        <v>51</v>
      </c>
      <c r="F10" s="13"/>
      <c r="G10" s="13"/>
      <c r="H10" s="13"/>
      <c r="I10" s="13"/>
      <c r="J10" s="53">
        <f>J11</f>
        <v>185900</v>
      </c>
    </row>
    <row r="11" spans="1:10" ht="54.75" customHeight="1">
      <c r="A11" s="11"/>
      <c r="B11" s="46" t="s">
        <v>53</v>
      </c>
      <c r="C11" s="47" t="s">
        <v>52</v>
      </c>
      <c r="D11" s="54" t="s">
        <v>56</v>
      </c>
      <c r="E11" s="37" t="s">
        <v>54</v>
      </c>
      <c r="F11" s="18" t="s">
        <v>55</v>
      </c>
      <c r="G11" s="51"/>
      <c r="H11" s="51"/>
      <c r="I11" s="51"/>
      <c r="J11" s="23">
        <v>185900</v>
      </c>
    </row>
    <row r="12" spans="1:11" s="16" customFormat="1" ht="33">
      <c r="A12" s="15"/>
      <c r="B12" s="44"/>
      <c r="C12" s="44"/>
      <c r="D12" s="45" t="s">
        <v>11</v>
      </c>
      <c r="E12" s="18" t="s">
        <v>24</v>
      </c>
      <c r="F12" s="19"/>
      <c r="G12" s="20"/>
      <c r="H12" s="20"/>
      <c r="I12" s="20"/>
      <c r="J12" s="21">
        <f>J13</f>
        <v>9168184.4</v>
      </c>
      <c r="K12" s="16" t="s">
        <v>15</v>
      </c>
    </row>
    <row r="13" spans="1:10" s="6" customFormat="1" ht="16.5">
      <c r="A13" s="5"/>
      <c r="B13" s="71" t="s">
        <v>12</v>
      </c>
      <c r="C13" s="83">
        <v>2010</v>
      </c>
      <c r="D13" s="84" t="s">
        <v>13</v>
      </c>
      <c r="E13" s="85" t="s">
        <v>23</v>
      </c>
      <c r="F13" s="18" t="s">
        <v>14</v>
      </c>
      <c r="G13" s="22"/>
      <c r="H13" s="22"/>
      <c r="I13" s="22"/>
      <c r="J13" s="21">
        <f>SUM(J14:J22)</f>
        <v>9168184.4</v>
      </c>
    </row>
    <row r="14" spans="1:10" s="6" customFormat="1" ht="49.5">
      <c r="A14" s="5"/>
      <c r="B14" s="72"/>
      <c r="C14" s="83"/>
      <c r="D14" s="84"/>
      <c r="E14" s="86"/>
      <c r="F14" s="18" t="s">
        <v>17</v>
      </c>
      <c r="G14" s="22"/>
      <c r="H14" s="22"/>
      <c r="I14" s="22"/>
      <c r="J14" s="23">
        <v>1200000</v>
      </c>
    </row>
    <row r="15" spans="1:10" s="16" customFormat="1" ht="49.5">
      <c r="A15" s="15"/>
      <c r="B15" s="72"/>
      <c r="C15" s="83"/>
      <c r="D15" s="84"/>
      <c r="E15" s="86"/>
      <c r="F15" s="18" t="s">
        <v>43</v>
      </c>
      <c r="G15" s="38"/>
      <c r="H15" s="38"/>
      <c r="I15" s="38"/>
      <c r="J15" s="39">
        <v>549184.4</v>
      </c>
    </row>
    <row r="16" spans="1:10" s="16" customFormat="1" ht="49.5">
      <c r="A16" s="15"/>
      <c r="B16" s="72"/>
      <c r="C16" s="83"/>
      <c r="D16" s="84"/>
      <c r="E16" s="86"/>
      <c r="F16" s="18" t="s">
        <v>18</v>
      </c>
      <c r="G16" s="22"/>
      <c r="H16" s="22"/>
      <c r="I16" s="22"/>
      <c r="J16" s="23">
        <v>1470000</v>
      </c>
    </row>
    <row r="17" spans="2:10" ht="49.5">
      <c r="B17" s="72"/>
      <c r="C17" s="83"/>
      <c r="D17" s="84"/>
      <c r="E17" s="86"/>
      <c r="F17" s="18" t="s">
        <v>42</v>
      </c>
      <c r="G17" s="38"/>
      <c r="H17" s="38"/>
      <c r="I17" s="38"/>
      <c r="J17" s="39">
        <f>299000+300000</f>
        <v>599000</v>
      </c>
    </row>
    <row r="18" spans="1:10" s="16" customFormat="1" ht="49.5">
      <c r="A18" s="15"/>
      <c r="B18" s="72"/>
      <c r="C18" s="83"/>
      <c r="D18" s="84"/>
      <c r="E18" s="86"/>
      <c r="F18" s="18" t="s">
        <v>20</v>
      </c>
      <c r="G18" s="22"/>
      <c r="H18" s="22"/>
      <c r="I18" s="22"/>
      <c r="J18" s="23">
        <v>1200000</v>
      </c>
    </row>
    <row r="19" spans="1:10" s="16" customFormat="1" ht="49.5">
      <c r="A19" s="15"/>
      <c r="B19" s="72"/>
      <c r="C19" s="83"/>
      <c r="D19" s="84"/>
      <c r="E19" s="86"/>
      <c r="F19" s="18" t="s">
        <v>21</v>
      </c>
      <c r="G19" s="22"/>
      <c r="H19" s="22"/>
      <c r="I19" s="22"/>
      <c r="J19" s="23">
        <v>1200000</v>
      </c>
    </row>
    <row r="20" spans="2:10" ht="49.5">
      <c r="B20" s="72"/>
      <c r="C20" s="83"/>
      <c r="D20" s="84"/>
      <c r="E20" s="86"/>
      <c r="F20" s="18" t="s">
        <v>22</v>
      </c>
      <c r="G20" s="22"/>
      <c r="H20" s="22"/>
      <c r="I20" s="22"/>
      <c r="J20" s="23">
        <v>1200000</v>
      </c>
    </row>
    <row r="21" spans="2:10" ht="33">
      <c r="B21" s="72"/>
      <c r="C21" s="83"/>
      <c r="D21" s="84"/>
      <c r="E21" s="86"/>
      <c r="F21" s="18" t="s">
        <v>25</v>
      </c>
      <c r="G21" s="22"/>
      <c r="H21" s="22"/>
      <c r="I21" s="22"/>
      <c r="J21" s="23">
        <v>260000</v>
      </c>
    </row>
    <row r="22" spans="2:10" ht="49.5">
      <c r="B22" s="82"/>
      <c r="C22" s="83"/>
      <c r="D22" s="84"/>
      <c r="E22" s="87"/>
      <c r="F22" s="18" t="s">
        <v>19</v>
      </c>
      <c r="G22" s="22"/>
      <c r="H22" s="22"/>
      <c r="I22" s="22"/>
      <c r="J22" s="23">
        <v>1490000</v>
      </c>
    </row>
    <row r="23" spans="2:10" ht="33">
      <c r="B23" s="44"/>
      <c r="C23" s="44"/>
      <c r="D23" s="45" t="s">
        <v>26</v>
      </c>
      <c r="E23" s="18" t="s">
        <v>27</v>
      </c>
      <c r="F23" s="28"/>
      <c r="G23" s="29"/>
      <c r="H23" s="29"/>
      <c r="I23" s="29"/>
      <c r="J23" s="21">
        <f>J24</f>
        <v>5058839.6</v>
      </c>
    </row>
    <row r="24" spans="2:10" ht="16.5">
      <c r="B24" s="71" t="s">
        <v>30</v>
      </c>
      <c r="C24" s="73" t="s">
        <v>34</v>
      </c>
      <c r="D24" s="75" t="s">
        <v>31</v>
      </c>
      <c r="E24" s="65" t="s">
        <v>32</v>
      </c>
      <c r="F24" s="18" t="s">
        <v>14</v>
      </c>
      <c r="G24" s="29"/>
      <c r="H24" s="29"/>
      <c r="I24" s="29"/>
      <c r="J24" s="21">
        <f>SUM(J25:J36)</f>
        <v>5058839.6</v>
      </c>
    </row>
    <row r="25" spans="2:10" ht="49.5">
      <c r="B25" s="72"/>
      <c r="C25" s="74"/>
      <c r="D25" s="76"/>
      <c r="E25" s="77"/>
      <c r="F25" s="18" t="s">
        <v>44</v>
      </c>
      <c r="G25" s="29"/>
      <c r="H25" s="29"/>
      <c r="I25" s="29"/>
      <c r="J25" s="39">
        <v>60000</v>
      </c>
    </row>
    <row r="26" spans="2:10" ht="16.5">
      <c r="B26" s="72"/>
      <c r="C26" s="74"/>
      <c r="D26" s="76"/>
      <c r="E26" s="77"/>
      <c r="F26" s="18" t="s">
        <v>37</v>
      </c>
      <c r="G26" s="29"/>
      <c r="H26" s="29"/>
      <c r="I26" s="29"/>
      <c r="J26" s="39">
        <v>313385.51</v>
      </c>
    </row>
    <row r="27" spans="2:10" ht="33">
      <c r="B27" s="72"/>
      <c r="C27" s="74"/>
      <c r="D27" s="76"/>
      <c r="E27" s="77"/>
      <c r="F27" s="55" t="s">
        <v>45</v>
      </c>
      <c r="G27" s="29"/>
      <c r="H27" s="29"/>
      <c r="I27" s="29"/>
      <c r="J27" s="39">
        <f>193764.09+198000</f>
        <v>391764.08999999997</v>
      </c>
    </row>
    <row r="28" spans="1:10" ht="72" customHeight="1">
      <c r="A28" s="36"/>
      <c r="B28" s="72"/>
      <c r="C28" s="74"/>
      <c r="D28" s="76"/>
      <c r="E28" s="77"/>
      <c r="F28" s="56" t="s">
        <v>35</v>
      </c>
      <c r="G28" s="29"/>
      <c r="H28" s="29"/>
      <c r="I28" s="29"/>
      <c r="J28" s="39">
        <v>150000</v>
      </c>
    </row>
    <row r="29" spans="1:10" ht="66">
      <c r="A29" s="36"/>
      <c r="B29" s="72"/>
      <c r="C29" s="74"/>
      <c r="D29" s="76"/>
      <c r="E29" s="77"/>
      <c r="F29" s="18" t="s">
        <v>36</v>
      </c>
      <c r="G29" s="29"/>
      <c r="H29" s="29"/>
      <c r="I29" s="29"/>
      <c r="J29" s="39">
        <v>150000</v>
      </c>
    </row>
    <row r="30" spans="1:10" ht="18.75">
      <c r="A30" s="36"/>
      <c r="B30" s="72"/>
      <c r="C30" s="74"/>
      <c r="D30" s="76"/>
      <c r="E30" s="77"/>
      <c r="F30" s="18" t="s">
        <v>49</v>
      </c>
      <c r="G30" s="29"/>
      <c r="H30" s="29"/>
      <c r="I30" s="29"/>
      <c r="J30" s="31">
        <v>1120755</v>
      </c>
    </row>
    <row r="31" spans="1:10" ht="33">
      <c r="A31" s="36"/>
      <c r="B31" s="72"/>
      <c r="C31" s="74"/>
      <c r="D31" s="76"/>
      <c r="E31" s="77"/>
      <c r="F31" s="18" t="s">
        <v>48</v>
      </c>
      <c r="G31" s="29"/>
      <c r="H31" s="29"/>
      <c r="I31" s="29"/>
      <c r="J31" s="31">
        <v>700000</v>
      </c>
    </row>
    <row r="32" spans="1:10" ht="33">
      <c r="A32" s="36"/>
      <c r="B32" s="72"/>
      <c r="C32" s="74"/>
      <c r="D32" s="76"/>
      <c r="E32" s="77"/>
      <c r="F32" s="18" t="s">
        <v>28</v>
      </c>
      <c r="G32" s="29"/>
      <c r="H32" s="29"/>
      <c r="I32" s="29"/>
      <c r="J32" s="31">
        <f>414300+158135</f>
        <v>572435</v>
      </c>
    </row>
    <row r="33" spans="2:10" ht="33">
      <c r="B33" s="72"/>
      <c r="C33" s="74"/>
      <c r="D33" s="76"/>
      <c r="E33" s="77"/>
      <c r="F33" s="18" t="s">
        <v>47</v>
      </c>
      <c r="G33" s="29"/>
      <c r="H33" s="29"/>
      <c r="I33" s="29"/>
      <c r="J33" s="31">
        <f>250000+250000</f>
        <v>500000</v>
      </c>
    </row>
    <row r="34" spans="2:10" ht="49.5">
      <c r="B34" s="72"/>
      <c r="C34" s="74"/>
      <c r="D34" s="76"/>
      <c r="E34" s="77"/>
      <c r="F34" s="18" t="s">
        <v>57</v>
      </c>
      <c r="G34" s="29"/>
      <c r="H34" s="29"/>
      <c r="I34" s="29"/>
      <c r="J34" s="31">
        <v>89400</v>
      </c>
    </row>
    <row r="35" spans="2:10" ht="49.5">
      <c r="B35" s="72"/>
      <c r="C35" s="74"/>
      <c r="D35" s="76"/>
      <c r="E35" s="77"/>
      <c r="F35" s="18" t="s">
        <v>60</v>
      </c>
      <c r="G35" s="29"/>
      <c r="H35" s="29"/>
      <c r="I35" s="29"/>
      <c r="J35" s="31">
        <v>100000</v>
      </c>
    </row>
    <row r="36" spans="2:10" ht="33">
      <c r="B36" s="72"/>
      <c r="C36" s="74"/>
      <c r="D36" s="76"/>
      <c r="E36" s="77"/>
      <c r="F36" s="18" t="s">
        <v>29</v>
      </c>
      <c r="G36" s="29"/>
      <c r="H36" s="29"/>
      <c r="I36" s="29"/>
      <c r="J36" s="31">
        <f>365000+546100</f>
        <v>911100</v>
      </c>
    </row>
    <row r="37" spans="1:10" s="16" customFormat="1" ht="49.5">
      <c r="A37" s="15"/>
      <c r="B37" s="44"/>
      <c r="C37" s="44"/>
      <c r="D37" s="45" t="s">
        <v>40</v>
      </c>
      <c r="E37" s="18" t="s">
        <v>41</v>
      </c>
      <c r="F37" s="28"/>
      <c r="G37" s="29"/>
      <c r="H37" s="29"/>
      <c r="I37" s="29"/>
      <c r="J37" s="30">
        <f>J39+J38</f>
        <v>9984375.6</v>
      </c>
    </row>
    <row r="38" spans="1:10" s="16" customFormat="1" ht="186.75" customHeight="1">
      <c r="A38" s="15"/>
      <c r="B38" s="78">
        <v>7618800</v>
      </c>
      <c r="C38" s="80">
        <v>8800</v>
      </c>
      <c r="D38" s="80" t="s">
        <v>38</v>
      </c>
      <c r="E38" s="65" t="s">
        <v>39</v>
      </c>
      <c r="F38" s="18" t="s">
        <v>59</v>
      </c>
      <c r="G38" s="29"/>
      <c r="H38" s="29"/>
      <c r="I38" s="29"/>
      <c r="J38" s="31">
        <v>307168</v>
      </c>
    </row>
    <row r="39" spans="2:10" ht="42.75" customHeight="1">
      <c r="B39" s="79"/>
      <c r="C39" s="81"/>
      <c r="D39" s="81"/>
      <c r="E39" s="66"/>
      <c r="F39" s="18" t="s">
        <v>58</v>
      </c>
      <c r="G39" s="29"/>
      <c r="H39" s="29"/>
      <c r="I39" s="29"/>
      <c r="J39" s="31">
        <f>5310379.6+2256799+651624+99500+740000+618905</f>
        <v>9677207.6</v>
      </c>
    </row>
    <row r="40" spans="2:10" ht="16.5">
      <c r="B40" s="68" t="s">
        <v>9</v>
      </c>
      <c r="C40" s="69"/>
      <c r="D40" s="69"/>
      <c r="E40" s="70"/>
      <c r="F40" s="19"/>
      <c r="G40" s="20"/>
      <c r="H40" s="20"/>
      <c r="I40" s="20"/>
      <c r="J40" s="21">
        <f>J23+J12+J37+J10</f>
        <v>24397299.6</v>
      </c>
    </row>
    <row r="41" spans="2:10" ht="16.5">
      <c r="B41" s="91"/>
      <c r="C41" s="91"/>
      <c r="D41" s="91"/>
      <c r="E41" s="91"/>
      <c r="F41" s="33"/>
      <c r="G41" s="34"/>
      <c r="H41" s="34"/>
      <c r="I41" s="34"/>
      <c r="J41" s="35"/>
    </row>
    <row r="42" spans="2:10" ht="16.5">
      <c r="B42" s="91"/>
      <c r="C42" s="91"/>
      <c r="D42" s="91"/>
      <c r="E42" s="91"/>
      <c r="F42" s="33"/>
      <c r="G42" s="34"/>
      <c r="H42" s="34"/>
      <c r="I42" s="34"/>
      <c r="J42" s="35"/>
    </row>
    <row r="43" spans="2:10" ht="24.75" customHeight="1">
      <c r="B43" s="48"/>
      <c r="C43" s="48"/>
      <c r="D43" s="49"/>
      <c r="E43" s="32"/>
      <c r="F43" s="33"/>
      <c r="G43" s="34"/>
      <c r="H43" s="34"/>
      <c r="I43" s="34"/>
      <c r="J43" s="35"/>
    </row>
    <row r="44" spans="1:10" s="27" customFormat="1" ht="20.25">
      <c r="A44" s="24"/>
      <c r="B44" s="40"/>
      <c r="C44" s="40"/>
      <c r="D44" s="50" t="s">
        <v>61</v>
      </c>
      <c r="E44" s="40"/>
      <c r="F44" s="40"/>
      <c r="G44" s="57" t="s">
        <v>62</v>
      </c>
      <c r="H44" s="40"/>
      <c r="I44" s="25"/>
      <c r="J44" s="26"/>
    </row>
  </sheetData>
  <sheetProtection/>
  <mergeCells count="17">
    <mergeCell ref="D38:D39"/>
    <mergeCell ref="B13:B22"/>
    <mergeCell ref="C13:C22"/>
    <mergeCell ref="D13:D22"/>
    <mergeCell ref="E13:E22"/>
    <mergeCell ref="B6:J6"/>
    <mergeCell ref="B7:J7"/>
    <mergeCell ref="E38:E39"/>
    <mergeCell ref="D3:F3"/>
    <mergeCell ref="H3:J3"/>
    <mergeCell ref="B40:E40"/>
    <mergeCell ref="B24:B36"/>
    <mergeCell ref="C24:C36"/>
    <mergeCell ref="D24:D36"/>
    <mergeCell ref="E24:E36"/>
    <mergeCell ref="B38:B39"/>
    <mergeCell ref="C38:C39"/>
  </mergeCells>
  <printOptions/>
  <pageMargins left="0.86" right="0.15748031496062992" top="0.37" bottom="0.22" header="0.4" footer="0.2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2017-07-12T08:15:26Z</cp:lastPrinted>
  <dcterms:created xsi:type="dcterms:W3CDTF">2015-01-28T07:10:13Z</dcterms:created>
  <dcterms:modified xsi:type="dcterms:W3CDTF">2017-07-12T08:15:27Z</dcterms:modified>
  <cp:category/>
  <cp:version/>
  <cp:contentType/>
  <cp:contentStatus/>
</cp:coreProperties>
</file>