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'Лист3'!$A$1:$U$39</definedName>
  </definedNames>
  <calcPr fullCalcOnLoad="1"/>
</workbook>
</file>

<file path=xl/sharedStrings.xml><?xml version="1.0" encoding="utf-8"?>
<sst xmlns="http://schemas.openxmlformats.org/spreadsheetml/2006/main" count="70" uniqueCount="58">
  <si>
    <t xml:space="preserve">Назва місцевого бюджету адміністративно-територіальної одиниці  </t>
  </si>
  <si>
    <t>Всього</t>
  </si>
  <si>
    <t>Субвенції з районного бюджету</t>
  </si>
  <si>
    <t xml:space="preserve">Субвенція загального фонду на: </t>
  </si>
  <si>
    <t>м.Бровари</t>
  </si>
  <si>
    <t>Бобрицька cільська рада</t>
  </si>
  <si>
    <t>Богданівська сільська рада</t>
  </si>
  <si>
    <t>Гоголівська сільська рада</t>
  </si>
  <si>
    <t xml:space="preserve">Княжицька сільська рада </t>
  </si>
  <si>
    <t xml:space="preserve">Красилівська сільська рада </t>
  </si>
  <si>
    <t xml:space="preserve">Літківська сільська рада </t>
  </si>
  <si>
    <t xml:space="preserve">Погребська сільська рада </t>
  </si>
  <si>
    <t>Пухівська сільська рада</t>
  </si>
  <si>
    <t>Рожівська сільська рада</t>
  </si>
  <si>
    <t>Руднянська сільська рада</t>
  </si>
  <si>
    <t>Требухівська сільська рада</t>
  </si>
  <si>
    <t>Шевченківська сільська рада</t>
  </si>
  <si>
    <t>В -Димерська селищна рада</t>
  </si>
  <si>
    <t>Калинівська селищна  рада</t>
  </si>
  <si>
    <t>№ пп</t>
  </si>
  <si>
    <t>Утримання об"єктів спільного користування</t>
  </si>
  <si>
    <t>Калитянська селищна рада об`єднана громада</t>
  </si>
  <si>
    <t>Субвенції до районного бюджету</t>
  </si>
  <si>
    <t>Броварський район</t>
  </si>
  <si>
    <t>1)</t>
  </si>
  <si>
    <t>2)</t>
  </si>
  <si>
    <t>3)</t>
  </si>
  <si>
    <t>4)</t>
  </si>
  <si>
    <t>5)</t>
  </si>
  <si>
    <t>6)</t>
  </si>
  <si>
    <t xml:space="preserve">Субвенції з державного бюджету </t>
  </si>
  <si>
    <t>Інша субвенція (субвенція з обласного бюджету)</t>
  </si>
  <si>
    <t>ККД 41033900  "Освітня субвенція з державного бюджету місцевим бюджетам"</t>
  </si>
  <si>
    <t>ККД 41034200  "Медична субвенція з державного бюджету місцевим бюджетам"</t>
  </si>
  <si>
    <t>ККД 41030600 "Субвенція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психічн"</t>
  </si>
  <si>
    <t>ККД 41030800  "Субвенція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тери"</t>
  </si>
  <si>
    <t>ККД 41035800  "Субвенція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дитячих"</t>
  </si>
  <si>
    <t>ККД 41031000 "Субвенція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газу"</t>
  </si>
  <si>
    <t>7)</t>
  </si>
  <si>
    <t>Інша субвенція для утримання дошкільних навчальних закладів у 2017 році</t>
  </si>
  <si>
    <t>Міжбюджетні трансферти районного бюджету  місцевим бюджетам  на 2017 рік</t>
  </si>
  <si>
    <t>тис. грн.</t>
  </si>
  <si>
    <t>Реверсна дотація</t>
  </si>
  <si>
    <t>Субвенція спеціального фонду на:</t>
  </si>
  <si>
    <t xml:space="preserve">Інша субвенція </t>
  </si>
  <si>
    <t>Світильнянська сільська рада</t>
  </si>
  <si>
    <t>Зазимська сільська рада</t>
  </si>
  <si>
    <t>Рожнівська сільська рада</t>
  </si>
  <si>
    <t xml:space="preserve">Кулажинська сільська рада </t>
  </si>
  <si>
    <t>Інша субвенція</t>
  </si>
  <si>
    <t xml:space="preserve">Субвенція спеціального фонду на: </t>
  </si>
  <si>
    <t>Жердівська сільська рада</t>
  </si>
  <si>
    <t>ККД  41020200 "Додаткова дотація на фінансування з місцевих бюджетів переданих з державного бюджету видатків на 2017 рік"</t>
  </si>
  <si>
    <t>8)</t>
  </si>
  <si>
    <t>9)</t>
  </si>
  <si>
    <t>С.М. Гришко</t>
  </si>
  <si>
    <t>Голова ради</t>
  </si>
  <si>
    <t>Додаток  5
до рішення сесії Броварської районної ради
від 22.12.2016 № 254-21 позач.-VІІ                                  (в редакції сесії райради від 18.05.2017                         № 311-27 позач.-VІІ)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</si>
</sst>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0&quot;р.&quot;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206" fontId="1" fillId="0" borderId="10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06" fontId="1" fillId="33" borderId="10" xfId="0" applyNumberFormat="1" applyFont="1" applyFill="1" applyBorder="1" applyAlignment="1">
      <alignment horizontal="center" wrapText="1"/>
    </xf>
    <xf numFmtId="206" fontId="2" fillId="33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206" fontId="11" fillId="0" borderId="0" xfId="0" applyNumberFormat="1" applyFont="1" applyAlignment="1">
      <alignment/>
    </xf>
    <xf numFmtId="206" fontId="11" fillId="0" borderId="0" xfId="0" applyNumberFormat="1" applyFont="1" applyBorder="1" applyAlignment="1">
      <alignment horizontal="left" vertical="center" wrapText="1"/>
    </xf>
    <xf numFmtId="206" fontId="10" fillId="0" borderId="0" xfId="0" applyNumberFormat="1" applyFont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206" fontId="11" fillId="33" borderId="11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="75" zoomScaleNormal="75" zoomScalePageLayoutView="0" workbookViewId="0" topLeftCell="A1">
      <pane xSplit="2" ySplit="7" topLeftCell="C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3" sqref="X3"/>
    </sheetView>
  </sheetViews>
  <sheetFormatPr defaultColWidth="7.8515625" defaultRowHeight="12.75"/>
  <cols>
    <col min="1" max="1" width="7.8515625" style="4" customWidth="1"/>
    <col min="2" max="2" width="33.28125" style="6" customWidth="1"/>
    <col min="3" max="3" width="13.00390625" style="17" customWidth="1"/>
    <col min="4" max="4" width="11.421875" style="17" customWidth="1"/>
    <col min="5" max="5" width="12.28125" style="17" customWidth="1"/>
    <col min="6" max="6" width="17.421875" style="17" customWidth="1"/>
    <col min="7" max="7" width="15.140625" style="17" customWidth="1"/>
    <col min="8" max="9" width="12.7109375" style="6" bestFit="1" customWidth="1"/>
    <col min="10" max="10" width="10.7109375" style="6" customWidth="1"/>
    <col min="11" max="11" width="9.140625" style="6" bestFit="1" customWidth="1"/>
    <col min="12" max="12" width="12.7109375" style="6" customWidth="1"/>
    <col min="13" max="13" width="12.8515625" style="6" customWidth="1"/>
    <col min="14" max="14" width="13.8515625" style="6" customWidth="1"/>
    <col min="15" max="15" width="11.140625" style="6" customWidth="1"/>
    <col min="16" max="16" width="11.7109375" style="6" customWidth="1"/>
    <col min="17" max="17" width="12.421875" style="6" customWidth="1"/>
    <col min="18" max="18" width="14.57421875" style="6" customWidth="1"/>
    <col min="19" max="19" width="12.57421875" style="6" customWidth="1"/>
    <col min="20" max="20" width="14.8515625" style="6" customWidth="1"/>
    <col min="21" max="21" width="13.7109375" style="6" customWidth="1"/>
    <col min="22" max="22" width="18.28125" style="6" customWidth="1"/>
    <col min="23" max="23" width="16.421875" style="6" customWidth="1"/>
    <col min="24" max="24" width="16.57421875" style="6" customWidth="1"/>
    <col min="25" max="25" width="18.57421875" style="6" customWidth="1"/>
    <col min="26" max="26" width="16.57421875" style="6" customWidth="1"/>
    <col min="27" max="27" width="22.421875" style="6" customWidth="1"/>
    <col min="28" max="28" width="32.00390625" style="6" customWidth="1"/>
    <col min="29" max="29" width="14.7109375" style="6" customWidth="1"/>
    <col min="30" max="30" width="17.28125" style="6" customWidth="1"/>
    <col min="31" max="16384" width="7.8515625" style="6" customWidth="1"/>
  </cols>
  <sheetData>
    <row r="1" spans="1:21" s="19" customFormat="1" ht="75.75" customHeight="1">
      <c r="A1" s="29"/>
      <c r="B1" s="20"/>
      <c r="C1" s="21"/>
      <c r="D1" s="21"/>
      <c r="E1" s="21"/>
      <c r="F1" s="21"/>
      <c r="G1" s="21"/>
      <c r="S1" s="40" t="s">
        <v>57</v>
      </c>
      <c r="T1" s="41"/>
      <c r="U1" s="41"/>
    </row>
    <row r="2" spans="1:22" ht="28.5" customHeight="1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22"/>
    </row>
    <row r="3" spans="1:21" ht="18" customHeight="1">
      <c r="A3" s="5"/>
      <c r="C3" s="7"/>
      <c r="D3" s="7"/>
      <c r="E3" s="7"/>
      <c r="F3" s="8"/>
      <c r="G3" s="8"/>
      <c r="H3" s="23"/>
      <c r="I3" s="23"/>
      <c r="J3" s="23"/>
      <c r="K3" s="23"/>
      <c r="L3" s="23"/>
      <c r="U3" s="3" t="s">
        <v>41</v>
      </c>
    </row>
    <row r="4" spans="1:21" s="24" customFormat="1" ht="36" customHeight="1">
      <c r="A4" s="58" t="s">
        <v>19</v>
      </c>
      <c r="B4" s="61" t="s">
        <v>0</v>
      </c>
      <c r="C4" s="42" t="s">
        <v>2</v>
      </c>
      <c r="D4" s="43"/>
      <c r="E4" s="43"/>
      <c r="F4" s="43"/>
      <c r="G4" s="44"/>
      <c r="H4" s="42" t="s">
        <v>22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1:21" s="24" customFormat="1" ht="66" customHeight="1">
      <c r="A5" s="59"/>
      <c r="B5" s="62"/>
      <c r="C5" s="48" t="s">
        <v>3</v>
      </c>
      <c r="D5" s="49"/>
      <c r="E5" s="49"/>
      <c r="F5" s="49"/>
      <c r="G5" s="39" t="s">
        <v>50</v>
      </c>
      <c r="H5" s="48" t="s">
        <v>3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56"/>
      <c r="T5" s="48" t="s">
        <v>43</v>
      </c>
      <c r="U5" s="56"/>
    </row>
    <row r="6" spans="1:21" s="24" customFormat="1" ht="90" customHeight="1">
      <c r="A6" s="59"/>
      <c r="B6" s="62"/>
      <c r="C6" s="50" t="s">
        <v>20</v>
      </c>
      <c r="D6" s="52" t="s">
        <v>49</v>
      </c>
      <c r="E6" s="50" t="s">
        <v>42</v>
      </c>
      <c r="F6" s="50" t="s">
        <v>39</v>
      </c>
      <c r="G6" s="50" t="s">
        <v>49</v>
      </c>
      <c r="H6" s="53" t="s">
        <v>30</v>
      </c>
      <c r="I6" s="54"/>
      <c r="J6" s="54"/>
      <c r="K6" s="54"/>
      <c r="L6" s="54"/>
      <c r="M6" s="54"/>
      <c r="N6" s="54"/>
      <c r="O6" s="54"/>
      <c r="P6" s="55"/>
      <c r="Q6" s="50" t="s">
        <v>31</v>
      </c>
      <c r="R6" s="50" t="s">
        <v>20</v>
      </c>
      <c r="S6" s="50" t="s">
        <v>44</v>
      </c>
      <c r="T6" s="50" t="s">
        <v>20</v>
      </c>
      <c r="U6" s="50" t="s">
        <v>44</v>
      </c>
    </row>
    <row r="7" spans="1:21" s="24" customFormat="1" ht="64.5" customHeight="1">
      <c r="A7" s="60"/>
      <c r="B7" s="63"/>
      <c r="C7" s="51"/>
      <c r="D7" s="52"/>
      <c r="E7" s="51"/>
      <c r="F7" s="51"/>
      <c r="G7" s="51"/>
      <c r="H7" s="25" t="s">
        <v>24</v>
      </c>
      <c r="I7" s="25" t="s">
        <v>25</v>
      </c>
      <c r="J7" s="25" t="s">
        <v>26</v>
      </c>
      <c r="K7" s="25" t="s">
        <v>27</v>
      </c>
      <c r="L7" s="25" t="s">
        <v>28</v>
      </c>
      <c r="M7" s="25" t="s">
        <v>29</v>
      </c>
      <c r="N7" s="25" t="s">
        <v>38</v>
      </c>
      <c r="O7" s="25" t="s">
        <v>53</v>
      </c>
      <c r="P7" s="25" t="s">
        <v>54</v>
      </c>
      <c r="Q7" s="51"/>
      <c r="R7" s="51"/>
      <c r="S7" s="51"/>
      <c r="T7" s="51"/>
      <c r="U7" s="51"/>
    </row>
    <row r="8" spans="1:21" ht="18.75">
      <c r="A8" s="9">
        <v>1</v>
      </c>
      <c r="B8" s="10" t="s">
        <v>5</v>
      </c>
      <c r="C8" s="11"/>
      <c r="D8" s="11"/>
      <c r="E8" s="11"/>
      <c r="F8" s="11">
        <v>1564.059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8.75">
      <c r="A9" s="9">
        <v>2</v>
      </c>
      <c r="B9" s="10" t="s">
        <v>6</v>
      </c>
      <c r="C9" s="11"/>
      <c r="D9" s="11"/>
      <c r="E9" s="11"/>
      <c r="F9" s="11">
        <v>1775.741</v>
      </c>
      <c r="G9" s="11">
        <f>299.995</f>
        <v>299.995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f>24.492+105</f>
        <v>129.492</v>
      </c>
      <c r="T9" s="11"/>
      <c r="U9" s="11">
        <v>64.573</v>
      </c>
    </row>
    <row r="10" spans="1:21" ht="18.75">
      <c r="A10" s="9">
        <v>3</v>
      </c>
      <c r="B10" s="10" t="s">
        <v>7</v>
      </c>
      <c r="C10" s="11"/>
      <c r="D10" s="11"/>
      <c r="E10" s="11"/>
      <c r="F10" s="11">
        <v>2543.222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f>337.3+29</f>
        <v>366.3</v>
      </c>
      <c r="T10" s="11"/>
      <c r="U10" s="11">
        <v>300</v>
      </c>
    </row>
    <row r="11" spans="1:21" ht="18.75">
      <c r="A11" s="9">
        <v>4</v>
      </c>
      <c r="B11" s="10" t="s">
        <v>51</v>
      </c>
      <c r="C11" s="11"/>
      <c r="D11" s="11"/>
      <c r="E11" s="11"/>
      <c r="F11" s="11"/>
      <c r="G11" s="11">
        <f>293.95+138.999</f>
        <v>432.94899999999996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8.75">
      <c r="A12" s="9">
        <v>5</v>
      </c>
      <c r="B12" s="10" t="s">
        <v>46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>
        <f>68+48+100+66</f>
        <v>282</v>
      </c>
      <c r="T12" s="11"/>
      <c r="U12" s="11">
        <f>50</f>
        <v>50</v>
      </c>
    </row>
    <row r="13" spans="1:21" ht="18.75">
      <c r="A13" s="9">
        <v>6</v>
      </c>
      <c r="B13" s="10" t="s">
        <v>8</v>
      </c>
      <c r="C13" s="11"/>
      <c r="D13" s="11"/>
      <c r="E13" s="11"/>
      <c r="F13" s="11">
        <v>3160.216</v>
      </c>
      <c r="G13" s="11">
        <f>657.3828+117.8</f>
        <v>775.1827999999999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f>480+10</f>
        <v>490</v>
      </c>
      <c r="T13" s="11"/>
      <c r="U13" s="11"/>
    </row>
    <row r="14" spans="1:21" ht="18.75">
      <c r="A14" s="9">
        <v>7</v>
      </c>
      <c r="B14" s="10" t="s">
        <v>9</v>
      </c>
      <c r="C14" s="11"/>
      <c r="D14" s="11"/>
      <c r="E14" s="11"/>
      <c r="F14" s="11">
        <v>2409.303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8.75">
      <c r="A15" s="9">
        <v>8</v>
      </c>
      <c r="B15" s="10" t="s">
        <v>48</v>
      </c>
      <c r="C15" s="11"/>
      <c r="D15" s="11">
        <v>68.5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8.75">
      <c r="A16" s="9">
        <v>9</v>
      </c>
      <c r="B16" s="10" t="s">
        <v>10</v>
      </c>
      <c r="C16" s="11"/>
      <c r="D16" s="11"/>
      <c r="E16" s="11"/>
      <c r="F16" s="11">
        <v>1805.838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8.75">
      <c r="A17" s="9">
        <v>10</v>
      </c>
      <c r="B17" s="10" t="s">
        <v>11</v>
      </c>
      <c r="C17" s="11"/>
      <c r="D17" s="11"/>
      <c r="E17" s="11"/>
      <c r="F17" s="11">
        <v>1956.324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8.75">
      <c r="A18" s="9">
        <v>11</v>
      </c>
      <c r="B18" s="10" t="s">
        <v>12</v>
      </c>
      <c r="C18" s="11"/>
      <c r="D18" s="11"/>
      <c r="E18" s="11"/>
      <c r="F18" s="11">
        <v>1270.524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f>195+20</f>
        <v>215</v>
      </c>
      <c r="T18" s="11"/>
      <c r="U18" s="11">
        <v>115</v>
      </c>
    </row>
    <row r="19" spans="1:21" ht="18.75">
      <c r="A19" s="9">
        <v>12</v>
      </c>
      <c r="B19" s="10" t="s">
        <v>47</v>
      </c>
      <c r="C19" s="11"/>
      <c r="D19" s="11"/>
      <c r="E19" s="11"/>
      <c r="F19" s="11">
        <v>473.533</v>
      </c>
      <c r="G19" s="11">
        <v>1200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8.75">
      <c r="A20" s="9">
        <v>13</v>
      </c>
      <c r="B20" s="10" t="s">
        <v>13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>
        <v>132.9</v>
      </c>
      <c r="T20" s="11"/>
      <c r="U20" s="11"/>
    </row>
    <row r="21" spans="1:21" ht="18.75">
      <c r="A21" s="9">
        <v>14</v>
      </c>
      <c r="B21" s="10" t="s">
        <v>14</v>
      </c>
      <c r="C21" s="11"/>
      <c r="D21" s="11">
        <f>174.40073+0.8</f>
        <v>175.20073000000002</v>
      </c>
      <c r="E21" s="11"/>
      <c r="F21" s="11">
        <v>1361.166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8.75">
      <c r="A22" s="9">
        <v>15</v>
      </c>
      <c r="B22" s="10" t="s">
        <v>45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>
        <v>200</v>
      </c>
      <c r="T22" s="11"/>
      <c r="U22" s="11">
        <v>120</v>
      </c>
    </row>
    <row r="23" spans="1:21" ht="18.75">
      <c r="A23" s="9">
        <v>16</v>
      </c>
      <c r="B23" s="10" t="s">
        <v>15</v>
      </c>
      <c r="C23" s="11"/>
      <c r="D23" s="11"/>
      <c r="E23" s="11"/>
      <c r="F23" s="11">
        <v>3205.362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8.75">
      <c r="A24" s="9">
        <v>17</v>
      </c>
      <c r="B24" s="10" t="s">
        <v>16</v>
      </c>
      <c r="C24" s="11"/>
      <c r="D24" s="11"/>
      <c r="E24" s="11"/>
      <c r="F24" s="11">
        <v>2031.458</v>
      </c>
      <c r="G24" s="11">
        <f>507.602+99.5</f>
        <v>607.102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>
        <f>6</f>
        <v>6</v>
      </c>
      <c r="T24" s="11"/>
      <c r="U24" s="11"/>
    </row>
    <row r="25" spans="1:21" ht="18.75">
      <c r="A25" s="9">
        <v>18</v>
      </c>
      <c r="B25" s="10" t="s">
        <v>17</v>
      </c>
      <c r="C25" s="11"/>
      <c r="D25" s="11"/>
      <c r="E25" s="11"/>
      <c r="F25" s="11">
        <v>3476.238</v>
      </c>
      <c r="G25" s="11">
        <f>2103.5792+2000</f>
        <v>4103.5792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>
        <f>339.9</f>
        <v>339.9</v>
      </c>
      <c r="T25" s="11"/>
      <c r="U25" s="11"/>
    </row>
    <row r="26" spans="1:21" ht="18.75">
      <c r="A26" s="9">
        <v>19</v>
      </c>
      <c r="B26" s="10" t="s">
        <v>18</v>
      </c>
      <c r="C26" s="11"/>
      <c r="D26" s="11"/>
      <c r="E26" s="11"/>
      <c r="F26" s="11">
        <v>2498.076</v>
      </c>
      <c r="G26" s="11">
        <f>247.87+651.624</f>
        <v>899.494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f>716.3+30</f>
        <v>746.3</v>
      </c>
      <c r="T26" s="11"/>
      <c r="U26" s="11">
        <v>200</v>
      </c>
    </row>
    <row r="27" spans="1:21" ht="37.5">
      <c r="A27" s="9">
        <v>20</v>
      </c>
      <c r="B27" s="12" t="s">
        <v>21</v>
      </c>
      <c r="C27" s="11"/>
      <c r="D27" s="11"/>
      <c r="E27" s="11"/>
      <c r="F27" s="11"/>
      <c r="G27" s="11"/>
      <c r="H27" s="11">
        <v>11911</v>
      </c>
      <c r="I27" s="11">
        <v>13150</v>
      </c>
      <c r="J27" s="11">
        <v>100</v>
      </c>
      <c r="K27" s="11">
        <v>60</v>
      </c>
      <c r="L27" s="11"/>
      <c r="M27" s="11">
        <v>7932.3</v>
      </c>
      <c r="N27" s="11">
        <v>1250</v>
      </c>
      <c r="O27" s="11"/>
      <c r="P27" s="11"/>
      <c r="Q27" s="11">
        <v>35.5</v>
      </c>
      <c r="R27" s="11"/>
      <c r="S27" s="11">
        <f>530</f>
        <v>530</v>
      </c>
      <c r="T27" s="11"/>
      <c r="U27" s="11"/>
    </row>
    <row r="28" spans="1:21" ht="18.75">
      <c r="A28" s="9">
        <v>21</v>
      </c>
      <c r="B28" s="2" t="s">
        <v>4</v>
      </c>
      <c r="C28" s="26">
        <v>469.9</v>
      </c>
      <c r="D28" s="26"/>
      <c r="E28" s="26"/>
      <c r="F28" s="26"/>
      <c r="G28" s="26"/>
      <c r="H28" s="26"/>
      <c r="I28" s="26"/>
      <c r="J28" s="26"/>
      <c r="K28" s="26"/>
      <c r="L28" s="26"/>
      <c r="M28" s="11">
        <v>58541.9</v>
      </c>
      <c r="N28" s="11"/>
      <c r="O28" s="11"/>
      <c r="P28" s="11"/>
      <c r="Q28" s="11"/>
      <c r="R28" s="11">
        <f>20100+392.8+400+17000+190.8</f>
        <v>38083.600000000006</v>
      </c>
      <c r="S28" s="11"/>
      <c r="T28" s="11">
        <f>10000+98+260+120</f>
        <v>10478</v>
      </c>
      <c r="U28" s="11"/>
    </row>
    <row r="29" spans="1:21" ht="18.75">
      <c r="A29" s="9">
        <v>22</v>
      </c>
      <c r="B29" s="2" t="s">
        <v>23</v>
      </c>
      <c r="C29" s="26"/>
      <c r="D29" s="26"/>
      <c r="E29" s="26">
        <v>8856</v>
      </c>
      <c r="F29" s="26"/>
      <c r="G29" s="26"/>
      <c r="H29" s="11">
        <v>72782</v>
      </c>
      <c r="I29" s="11">
        <v>81452</v>
      </c>
      <c r="J29" s="11">
        <v>3584.6</v>
      </c>
      <c r="K29" s="11">
        <v>786</v>
      </c>
      <c r="L29" s="26">
        <v>77683.6</v>
      </c>
      <c r="M29" s="11">
        <f>43820.1+2299.9862</f>
        <v>46120.0862</v>
      </c>
      <c r="N29" s="11">
        <v>40649.8</v>
      </c>
      <c r="O29" s="11">
        <v>333.5</v>
      </c>
      <c r="P29" s="11">
        <v>2249</v>
      </c>
      <c r="Q29" s="11">
        <v>2114.5</v>
      </c>
      <c r="R29" s="11"/>
      <c r="S29" s="11"/>
      <c r="T29" s="11"/>
      <c r="U29" s="11"/>
    </row>
    <row r="30" spans="1:21" s="13" customFormat="1" ht="18.75">
      <c r="A30" s="30"/>
      <c r="B30" s="1" t="s">
        <v>1</v>
      </c>
      <c r="C30" s="27">
        <f aca="true" t="shared" si="0" ref="C30:T30">SUM(C8:C29)</f>
        <v>469.9</v>
      </c>
      <c r="D30" s="27">
        <f t="shared" si="0"/>
        <v>243.70073000000002</v>
      </c>
      <c r="E30" s="27">
        <f t="shared" si="0"/>
        <v>8856</v>
      </c>
      <c r="F30" s="27">
        <f t="shared" si="0"/>
        <v>29531.060000000005</v>
      </c>
      <c r="G30" s="27">
        <f t="shared" si="0"/>
        <v>8318.302</v>
      </c>
      <c r="H30" s="27">
        <f t="shared" si="0"/>
        <v>84693</v>
      </c>
      <c r="I30" s="27">
        <f t="shared" si="0"/>
        <v>94602</v>
      </c>
      <c r="J30" s="27">
        <f t="shared" si="0"/>
        <v>3684.6</v>
      </c>
      <c r="K30" s="27">
        <f t="shared" si="0"/>
        <v>846</v>
      </c>
      <c r="L30" s="27">
        <f t="shared" si="0"/>
        <v>77683.6</v>
      </c>
      <c r="M30" s="27">
        <f t="shared" si="0"/>
        <v>112594.2862</v>
      </c>
      <c r="N30" s="27">
        <f t="shared" si="0"/>
        <v>41899.8</v>
      </c>
      <c r="O30" s="27">
        <f>SUM(O8:O29)</f>
        <v>333.5</v>
      </c>
      <c r="P30" s="27">
        <f>SUM(P8:P29)</f>
        <v>2249</v>
      </c>
      <c r="Q30" s="27">
        <f t="shared" si="0"/>
        <v>2150</v>
      </c>
      <c r="R30" s="27">
        <f t="shared" si="0"/>
        <v>38083.600000000006</v>
      </c>
      <c r="S30" s="27">
        <f t="shared" si="0"/>
        <v>3437.892</v>
      </c>
      <c r="T30" s="27">
        <f t="shared" si="0"/>
        <v>10478</v>
      </c>
      <c r="U30" s="27">
        <f>SUM(U8:U29)</f>
        <v>849.573</v>
      </c>
    </row>
    <row r="31" spans="1:22" s="28" customFormat="1" ht="33.75" customHeight="1">
      <c r="A31" s="34" t="s">
        <v>24</v>
      </c>
      <c r="B31" s="46" t="s">
        <v>34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36"/>
    </row>
    <row r="32" spans="1:21" s="28" customFormat="1" ht="29.25" customHeight="1">
      <c r="A32" s="34" t="s">
        <v>25</v>
      </c>
      <c r="B32" s="45" t="s">
        <v>35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1:21" s="28" customFormat="1" ht="24.75" customHeight="1">
      <c r="A33" s="34" t="s">
        <v>26</v>
      </c>
      <c r="B33" s="47" t="s">
        <v>36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 s="28" customFormat="1" ht="21" customHeight="1">
      <c r="A34" s="34" t="s">
        <v>27</v>
      </c>
      <c r="B34" s="45" t="s">
        <v>37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s="28" customFormat="1" ht="12">
      <c r="A35" s="34" t="s">
        <v>28</v>
      </c>
      <c r="B35" s="45" t="s">
        <v>32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1:21" s="28" customFormat="1" ht="12">
      <c r="A36" s="34" t="s">
        <v>29</v>
      </c>
      <c r="B36" s="45" t="s">
        <v>33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1:21" s="28" customFormat="1" ht="12">
      <c r="A37" s="34" t="s">
        <v>38</v>
      </c>
      <c r="B37" s="45" t="s">
        <v>52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 s="28" customFormat="1" ht="42.7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7"/>
      <c r="O38" s="37"/>
      <c r="P38" s="37"/>
      <c r="Q38" s="35"/>
      <c r="R38" s="35"/>
      <c r="S38" s="35"/>
      <c r="T38" s="35"/>
      <c r="U38" s="35"/>
    </row>
    <row r="39" spans="1:20" s="14" customFormat="1" ht="20.25">
      <c r="A39" s="32"/>
      <c r="C39" s="14" t="s">
        <v>56</v>
      </c>
      <c r="F39" s="15"/>
      <c r="G39" s="15"/>
      <c r="H39" s="15"/>
      <c r="I39" s="15"/>
      <c r="J39" s="15"/>
      <c r="K39" s="15"/>
      <c r="L39" s="15"/>
      <c r="M39" s="15"/>
      <c r="N39" s="38"/>
      <c r="O39" s="38"/>
      <c r="P39" s="38"/>
      <c r="Q39" s="15"/>
      <c r="R39" s="15" t="s">
        <v>55</v>
      </c>
      <c r="S39" s="15"/>
      <c r="T39" s="15"/>
    </row>
    <row r="40" spans="1:30" s="18" customFormat="1" ht="18.75">
      <c r="A40" s="33"/>
      <c r="B40" s="16"/>
      <c r="C40" s="17"/>
      <c r="D40" s="17"/>
      <c r="E40" s="17"/>
      <c r="F40" s="17"/>
      <c r="G40" s="1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18" customFormat="1" ht="18.75">
      <c r="A41" s="33"/>
      <c r="B41" s="6"/>
      <c r="C41" s="17"/>
      <c r="D41" s="17"/>
      <c r="E41" s="17"/>
      <c r="F41" s="17"/>
      <c r="G41" s="1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s="18" customFormat="1" ht="18.75">
      <c r="A42" s="33"/>
      <c r="B42" s="6"/>
      <c r="C42" s="17"/>
      <c r="D42" s="17"/>
      <c r="E42" s="17"/>
      <c r="F42" s="17"/>
      <c r="G42" s="1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s="18" customFormat="1" ht="18.75">
      <c r="A43" s="33"/>
      <c r="B43" s="6"/>
      <c r="C43" s="17"/>
      <c r="D43" s="17"/>
      <c r="E43" s="17"/>
      <c r="F43" s="17"/>
      <c r="G43" s="1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ht="18.75">
      <c r="A44" s="31"/>
    </row>
    <row r="45" ht="18.75">
      <c r="A45" s="31"/>
    </row>
    <row r="46" ht="18.75">
      <c r="A46" s="31"/>
    </row>
    <row r="47" ht="18.75">
      <c r="A47" s="31"/>
    </row>
    <row r="48" ht="18.75">
      <c r="A48" s="31"/>
    </row>
    <row r="49" ht="18.75">
      <c r="A49" s="31"/>
    </row>
    <row r="50" ht="18.75">
      <c r="A50" s="31"/>
    </row>
    <row r="51" ht="18.75">
      <c r="A51" s="31"/>
    </row>
    <row r="52" ht="18.75">
      <c r="A52" s="31"/>
    </row>
    <row r="53" ht="18.75">
      <c r="A53" s="31"/>
    </row>
    <row r="54" ht="18.75">
      <c r="A54" s="31"/>
    </row>
    <row r="55" ht="18.75">
      <c r="A55" s="31"/>
    </row>
    <row r="56" ht="18.75">
      <c r="A56" s="31"/>
    </row>
    <row r="57" ht="18.75">
      <c r="A57" s="31"/>
    </row>
    <row r="58" ht="18.75">
      <c r="A58" s="31"/>
    </row>
    <row r="59" ht="18.75">
      <c r="A59" s="31"/>
    </row>
    <row r="60" ht="18.75">
      <c r="A60" s="31"/>
    </row>
    <row r="61" ht="18.75">
      <c r="A61" s="31"/>
    </row>
    <row r="62" ht="18.75">
      <c r="A62" s="31"/>
    </row>
    <row r="63" ht="18.75">
      <c r="A63" s="31"/>
    </row>
    <row r="64" ht="18.75">
      <c r="A64" s="31"/>
    </row>
    <row r="65" ht="18.75">
      <c r="A65" s="31"/>
    </row>
    <row r="66" ht="18.75">
      <c r="A66" s="31"/>
    </row>
    <row r="67" ht="44.25" customHeight="1">
      <c r="A67" s="31"/>
    </row>
    <row r="68" ht="18.75">
      <c r="A68" s="31"/>
    </row>
    <row r="69" ht="18.75">
      <c r="A69" s="31"/>
    </row>
    <row r="80" ht="45.75" customHeight="1"/>
  </sheetData>
  <sheetProtection/>
  <mergeCells count="27">
    <mergeCell ref="U6:U7"/>
    <mergeCell ref="T6:T7"/>
    <mergeCell ref="T5:U5"/>
    <mergeCell ref="A2:U2"/>
    <mergeCell ref="A4:A7"/>
    <mergeCell ref="B4:B7"/>
    <mergeCell ref="H4:U4"/>
    <mergeCell ref="H5:S5"/>
    <mergeCell ref="S6:S7"/>
    <mergeCell ref="R6:R7"/>
    <mergeCell ref="C6:C7"/>
    <mergeCell ref="Q6:Q7"/>
    <mergeCell ref="E6:E7"/>
    <mergeCell ref="F6:F7"/>
    <mergeCell ref="D6:D7"/>
    <mergeCell ref="H6:P6"/>
    <mergeCell ref="G6:G7"/>
    <mergeCell ref="S1:U1"/>
    <mergeCell ref="C4:G4"/>
    <mergeCell ref="B37:U37"/>
    <mergeCell ref="B35:U35"/>
    <mergeCell ref="B36:U36"/>
    <mergeCell ref="B31:U31"/>
    <mergeCell ref="B34:U34"/>
    <mergeCell ref="B32:U32"/>
    <mergeCell ref="B33:U33"/>
    <mergeCell ref="C5:F5"/>
  </mergeCells>
  <printOptions/>
  <pageMargins left="0.44" right="0.2" top="0.38" bottom="0.24" header="0.34" footer="0.2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pliok</cp:lastModifiedBy>
  <cp:lastPrinted>2017-05-19T11:09:43Z</cp:lastPrinted>
  <dcterms:created xsi:type="dcterms:W3CDTF">1996-10-08T23:32:33Z</dcterms:created>
  <dcterms:modified xsi:type="dcterms:W3CDTF">2017-05-19T11:11:56Z</dcterms:modified>
  <cp:category/>
  <cp:version/>
  <cp:contentType/>
  <cp:contentStatus/>
</cp:coreProperties>
</file>