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47" i="1" l="1"/>
  <c r="C349" i="1"/>
  <c r="C250" i="1"/>
  <c r="C336" i="1"/>
  <c r="C332" i="1"/>
  <c r="C328" i="1"/>
  <c r="C323" i="1"/>
  <c r="C319" i="1"/>
  <c r="C316" i="1"/>
  <c r="C311" i="1"/>
  <c r="C307" i="1"/>
  <c r="C304" i="1"/>
  <c r="C299" i="1"/>
  <c r="C295" i="1"/>
  <c r="C291" i="1"/>
  <c r="C287" i="1"/>
  <c r="C286" i="1"/>
  <c r="C284" i="1"/>
  <c r="C279" i="1"/>
  <c r="C285" i="1" s="1"/>
  <c r="C275" i="1"/>
  <c r="C274" i="1"/>
  <c r="C273" i="1"/>
  <c r="C272" i="1"/>
  <c r="C271" i="1"/>
  <c r="C263" i="1"/>
  <c r="C262" i="1"/>
  <c r="C260" i="1"/>
  <c r="C254" i="1"/>
  <c r="C261" i="1" s="1"/>
  <c r="C249" i="1"/>
  <c r="C248" i="1"/>
  <c r="C247" i="1"/>
  <c r="C246" i="1"/>
  <c r="C238" i="1"/>
  <c r="C237" i="1"/>
  <c r="C236" i="1"/>
  <c r="C235" i="1"/>
  <c r="C234" i="1"/>
  <c r="C227" i="1"/>
  <c r="C226" i="1"/>
  <c r="C225" i="1"/>
  <c r="C224" i="1"/>
  <c r="C223" i="1"/>
  <c r="C217" i="1"/>
  <c r="C216" i="1"/>
  <c r="C215" i="1"/>
  <c r="C214" i="1"/>
  <c r="C213" i="1"/>
  <c r="C206" i="1"/>
  <c r="C205" i="1"/>
  <c r="C204" i="1"/>
  <c r="C203" i="1"/>
  <c r="C202" i="1"/>
  <c r="C195" i="1"/>
  <c r="C194" i="1"/>
  <c r="C193" i="1"/>
  <c r="C192" i="1"/>
  <c r="C191" i="1"/>
  <c r="C182" i="1"/>
  <c r="C181" i="1"/>
  <c r="C180" i="1"/>
  <c r="C179" i="1"/>
  <c r="C178" i="1"/>
  <c r="C170" i="1"/>
  <c r="C169" i="1"/>
  <c r="C167" i="1"/>
  <c r="C162" i="1"/>
  <c r="C166" i="1" s="1"/>
  <c r="C158" i="1"/>
  <c r="C157" i="1"/>
  <c r="C155" i="1"/>
  <c r="C150" i="1"/>
  <c r="C156" i="1" s="1"/>
  <c r="C146" i="1"/>
  <c r="C145" i="1"/>
  <c r="C144" i="1"/>
  <c r="C143" i="1"/>
  <c r="C142" i="1"/>
  <c r="C134" i="1"/>
  <c r="C133" i="1"/>
  <c r="C132" i="1"/>
  <c r="C131" i="1"/>
  <c r="C130" i="1"/>
  <c r="C123" i="1"/>
  <c r="C122" i="1"/>
  <c r="C120" i="1"/>
  <c r="C115" i="1"/>
  <c r="C121" i="1" s="1"/>
  <c r="C111" i="1"/>
  <c r="C110" i="1"/>
  <c r="C109" i="1"/>
  <c r="C108" i="1"/>
  <c r="C107" i="1"/>
  <c r="C95" i="1"/>
  <c r="C94" i="1"/>
  <c r="C93" i="1"/>
  <c r="C92" i="1"/>
  <c r="C91" i="1"/>
  <c r="C81" i="1"/>
  <c r="C80" i="1"/>
  <c r="C79" i="1"/>
  <c r="C78" i="1"/>
  <c r="C77" i="1"/>
  <c r="C63" i="1"/>
  <c r="C62" i="1"/>
  <c r="C61" i="1"/>
  <c r="C60" i="1"/>
  <c r="C59" i="1"/>
  <c r="C46" i="1"/>
  <c r="C44" i="1"/>
  <c r="C23" i="1"/>
  <c r="C43" i="1" s="1"/>
  <c r="C348" i="1" l="1"/>
  <c r="C45" i="1"/>
  <c r="C351" i="1"/>
  <c r="C350" i="1"/>
  <c r="C168" i="1"/>
  <c r="C283" i="1"/>
  <c r="C119" i="1"/>
  <c r="C154" i="1"/>
  <c r="C259" i="1"/>
</calcChain>
</file>

<file path=xl/sharedStrings.xml><?xml version="1.0" encoding="utf-8"?>
<sst xmlns="http://schemas.openxmlformats.org/spreadsheetml/2006/main" count="568" uniqueCount="319">
  <si>
    <t>Організаційна структура</t>
  </si>
  <si>
    <t>первинної медико-санітарної допомоги"</t>
  </si>
  <si>
    <t>№  п/п</t>
  </si>
  <si>
    <t>Найменування посади</t>
  </si>
  <si>
    <t>Кількість посад</t>
  </si>
  <si>
    <t>1.</t>
  </si>
  <si>
    <t>Адміністративна частина,   управління</t>
  </si>
  <si>
    <t>1.1</t>
  </si>
  <si>
    <t>Директор  (головний лікар)</t>
  </si>
  <si>
    <t>1.2</t>
  </si>
  <si>
    <t>Заступник директора з медичного обслуговування населення</t>
  </si>
  <si>
    <t>1.3</t>
  </si>
  <si>
    <t>Заступник директора з експертизи тимчасової непрацездатності</t>
  </si>
  <si>
    <t>1.4</t>
  </si>
  <si>
    <t>Лікар ЗПСМ</t>
  </si>
  <si>
    <t>1.5</t>
  </si>
  <si>
    <t>Лікар-статистик</t>
  </si>
  <si>
    <t>1.6</t>
  </si>
  <si>
    <t>Головна медична сестра</t>
  </si>
  <si>
    <t>1.7</t>
  </si>
  <si>
    <t>Статистик медичний</t>
  </si>
  <si>
    <t>1.8</t>
  </si>
  <si>
    <t>Медична сестра</t>
  </si>
  <si>
    <t>1.9</t>
  </si>
  <si>
    <t>Спеціаліст з реєстрації та обробки інформації</t>
  </si>
  <si>
    <t>1.10</t>
  </si>
  <si>
    <t>Реєстратор медичний</t>
  </si>
  <si>
    <t>1.11</t>
  </si>
  <si>
    <t>Головний бухгалтер</t>
  </si>
  <si>
    <t>1.12</t>
  </si>
  <si>
    <t>1.13</t>
  </si>
  <si>
    <t xml:space="preserve">Бухгалтер </t>
  </si>
  <si>
    <t>1.14</t>
  </si>
  <si>
    <t>Заступник директора з економічних питань</t>
  </si>
  <si>
    <t>1.15</t>
  </si>
  <si>
    <t>Економіст</t>
  </si>
  <si>
    <t>1.16</t>
  </si>
  <si>
    <t>1.17</t>
  </si>
  <si>
    <t>Діловод</t>
  </si>
  <si>
    <t>1.18</t>
  </si>
  <si>
    <t>Юрисконсульт</t>
  </si>
  <si>
    <t>1.19</t>
  </si>
  <si>
    <t>1.20</t>
  </si>
  <si>
    <t>Фахівець з державних закупівель</t>
  </si>
  <si>
    <t>1.21</t>
  </si>
  <si>
    <t>Завідувач господарством</t>
  </si>
  <si>
    <t>1.22</t>
  </si>
  <si>
    <t>Інженер з ремонту медичного обладнання</t>
  </si>
  <si>
    <t>1.23</t>
  </si>
  <si>
    <t>Інженер з охорони праці</t>
  </si>
  <si>
    <t>1.24</t>
  </si>
  <si>
    <t>Керівник служби ремонту</t>
  </si>
  <si>
    <t>1.25</t>
  </si>
  <si>
    <t>Спеціаліст з питань експлуатації будівель, споруд, інженерних мереж і систем</t>
  </si>
  <si>
    <t>1.26</t>
  </si>
  <si>
    <t>Адміністратор системи (комп'ютерної)</t>
  </si>
  <si>
    <t>1.27</t>
  </si>
  <si>
    <t>Механік гаража</t>
  </si>
  <si>
    <t xml:space="preserve">Водій   </t>
  </si>
  <si>
    <t>Електрик</t>
  </si>
  <si>
    <t>Прибиральник службових приміщень</t>
  </si>
  <si>
    <t>Всього:</t>
  </si>
  <si>
    <t>В т.ч. лікарі</t>
  </si>
  <si>
    <t xml:space="preserve">           середній медичний персонал</t>
  </si>
  <si>
    <t xml:space="preserve">           інші</t>
  </si>
  <si>
    <t>2.</t>
  </si>
  <si>
    <t>Велико-Димерська МА ЗПСМ</t>
  </si>
  <si>
    <t>2.1.</t>
  </si>
  <si>
    <t>Завідувач амбулаторії (сімейний лікар)</t>
  </si>
  <si>
    <t>2.2.</t>
  </si>
  <si>
    <t>Лікарі ЗПСМ</t>
  </si>
  <si>
    <t>2.3.</t>
  </si>
  <si>
    <t>Лікар-педіатр дільничний</t>
  </si>
  <si>
    <t>2.4.</t>
  </si>
  <si>
    <t>Середній медперсонал</t>
  </si>
  <si>
    <t>2.5.</t>
  </si>
  <si>
    <t>Молодший медперсонал</t>
  </si>
  <si>
    <t>2.6.</t>
  </si>
  <si>
    <t>Робітник з обслуговування та ремонту будівель</t>
  </si>
  <si>
    <t>2.7.</t>
  </si>
  <si>
    <t>2.8.</t>
  </si>
  <si>
    <t>Оператор газового котла</t>
  </si>
  <si>
    <t>2.9.</t>
  </si>
  <si>
    <t>2.10.</t>
  </si>
  <si>
    <t>2.11.</t>
  </si>
  <si>
    <t>Машиніст з прання та ремонту спец. одягу</t>
  </si>
  <si>
    <t xml:space="preserve">           середні</t>
  </si>
  <si>
    <t xml:space="preserve">           молодші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</si>
  <si>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</si>
  <si>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</si>
  <si>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</si>
  <si>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</si>
  <si>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</si>
  <si>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</si>
  <si>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</si>
  <si>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</si>
  <si>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</si>
  <si>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</si>
  <si>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</si>
  <si>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Гоголівська МА ЗПСМ</t>
  </si>
  <si>
    <t>Середній медичний персонал</t>
  </si>
  <si>
    <t>Молодший медичний персонал</t>
  </si>
  <si>
    <t>Робітник по ремонту будівель, обладнання</t>
  </si>
  <si>
    <t>Підсобний робітник</t>
  </si>
  <si>
    <t>3.11.</t>
  </si>
  <si>
    <t>3.12.</t>
  </si>
  <si>
    <t>4.</t>
  </si>
  <si>
    <t>Літківська МА ЗПСМ</t>
  </si>
  <si>
    <t>4.1.</t>
  </si>
  <si>
    <t>4.2.</t>
  </si>
  <si>
    <t>4.3.</t>
  </si>
  <si>
    <t>4.4.</t>
  </si>
  <si>
    <t>4.5.</t>
  </si>
  <si>
    <t>4.6.</t>
  </si>
  <si>
    <t>4.7.</t>
  </si>
  <si>
    <t>4.8.</t>
  </si>
  <si>
    <t>6.</t>
  </si>
  <si>
    <t>6.1.</t>
  </si>
  <si>
    <t>6.2.</t>
  </si>
  <si>
    <t>6.3.</t>
  </si>
  <si>
    <t>6.4.</t>
  </si>
  <si>
    <t>6.5.</t>
  </si>
  <si>
    <t>6.6.</t>
  </si>
  <si>
    <t>5.</t>
  </si>
  <si>
    <t>Требухівська МА ЗПСМ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</si>
  <si>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</si>
  <si>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</si>
  <si>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</si>
  <si>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</si>
  <si>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</si>
  <si>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</si>
  <si>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</si>
  <si>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</si>
  <si>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</si>
  <si>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</si>
  <si>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Бобрицька МА ЗПСМ</t>
  </si>
  <si>
    <t>7.</t>
  </si>
  <si>
    <t>Богданівська МА ЗПСМ</t>
  </si>
  <si>
    <t>7.1.</t>
  </si>
  <si>
    <t>7.2.</t>
  </si>
  <si>
    <t>7.3.</t>
  </si>
  <si>
    <t>7.4.</t>
  </si>
  <si>
    <t>7.5.</t>
  </si>
  <si>
    <t>8.</t>
  </si>
  <si>
    <t>Зазимська МА ЗПСМ</t>
  </si>
  <si>
    <t>8.1.</t>
  </si>
  <si>
    <t>8.2.</t>
  </si>
  <si>
    <t>8.3.</t>
  </si>
  <si>
    <t>8.4.</t>
  </si>
  <si>
    <t>8.5.</t>
  </si>
  <si>
    <t>8.6.</t>
  </si>
  <si>
    <t>9.</t>
  </si>
  <si>
    <t>Калинівська МА ЗПСМ</t>
  </si>
  <si>
    <t>9.1.</t>
  </si>
  <si>
    <t>9.2.</t>
  </si>
  <si>
    <t>9.3.</t>
  </si>
  <si>
    <t>9.4.</t>
  </si>
  <si>
    <t>9.5.</t>
  </si>
  <si>
    <t>9.6.</t>
  </si>
  <si>
    <t>12.</t>
  </si>
  <si>
    <t>12.1.</t>
  </si>
  <si>
    <t>12.2.</t>
  </si>
  <si>
    <t>12.3.</t>
  </si>
  <si>
    <t>12.4.</t>
  </si>
  <si>
    <t>12.5.</t>
  </si>
  <si>
    <t>12.6.</t>
  </si>
  <si>
    <t>12.7.</t>
  </si>
  <si>
    <t>10.</t>
  </si>
  <si>
    <t>Княжицька МА ЗПСМ</t>
  </si>
  <si>
    <t>10.1.</t>
  </si>
  <si>
    <t>10.2.</t>
  </si>
  <si>
    <t>10.3.</t>
  </si>
  <si>
    <t>10.4.</t>
  </si>
  <si>
    <t>10.5.</t>
  </si>
  <si>
    <t>10.6.</t>
  </si>
  <si>
    <t>11.</t>
  </si>
  <si>
    <t>Красилівська МА ЗПСМ</t>
  </si>
  <si>
    <t>11.1.</t>
  </si>
  <si>
    <t>11.2.</t>
  </si>
  <si>
    <t>11.3.</t>
  </si>
  <si>
    <t>11.4.</t>
  </si>
  <si>
    <t>11.5.</t>
  </si>
  <si>
    <t>11.6.</t>
  </si>
  <si>
    <t>Плосківська МА ЗПСМ</t>
  </si>
  <si>
    <t>13.</t>
  </si>
  <si>
    <t>Погребська МА ЗПСМ</t>
  </si>
  <si>
    <t>13.1.</t>
  </si>
  <si>
    <t>13.2.</t>
  </si>
  <si>
    <t>13.3.</t>
  </si>
  <si>
    <t>13.4.</t>
  </si>
  <si>
    <t>13.5.</t>
  </si>
  <si>
    <t>14.</t>
  </si>
  <si>
    <t xml:space="preserve"> Пухівська МА ЗПСМ</t>
  </si>
  <si>
    <t>14.1.</t>
  </si>
  <si>
    <t>14.2.</t>
  </si>
  <si>
    <t>14.3.</t>
  </si>
  <si>
    <t>14.4.</t>
  </si>
  <si>
    <t>14.5.</t>
  </si>
  <si>
    <t>15.</t>
  </si>
  <si>
    <t xml:space="preserve"> Рожнівська МА ЗПСМ</t>
  </si>
  <si>
    <t>15.1.</t>
  </si>
  <si>
    <t>15.2.</t>
  </si>
  <si>
    <t>15.3.</t>
  </si>
  <si>
    <t>15.4.</t>
  </si>
  <si>
    <t>16.</t>
  </si>
  <si>
    <t>Руднянська МА ЗПСМ</t>
  </si>
  <si>
    <t>16.1.</t>
  </si>
  <si>
    <t>16.2.</t>
  </si>
  <si>
    <t>16.3.</t>
  </si>
  <si>
    <t>16.4.</t>
  </si>
  <si>
    <t>16.5.</t>
  </si>
  <si>
    <t>17.</t>
  </si>
  <si>
    <t>Русанівська МА ЗПСМ</t>
  </si>
  <si>
    <t>17.1.</t>
  </si>
  <si>
    <t>17.2.</t>
  </si>
  <si>
    <t>17.3.</t>
  </si>
  <si>
    <t>17.4.</t>
  </si>
  <si>
    <t>17.5.</t>
  </si>
  <si>
    <t>17.6.</t>
  </si>
  <si>
    <t>18.</t>
  </si>
  <si>
    <t>18.1.</t>
  </si>
  <si>
    <t>18.2.</t>
  </si>
  <si>
    <t>18.3.</t>
  </si>
  <si>
    <t>18.4.</t>
  </si>
  <si>
    <t>18.5.</t>
  </si>
  <si>
    <t>18.6.</t>
  </si>
  <si>
    <t>18.7.</t>
  </si>
  <si>
    <t>19.</t>
  </si>
  <si>
    <t>Тарасівська МА ЗПСМ</t>
  </si>
  <si>
    <t>19.1.</t>
  </si>
  <si>
    <t>19.2.</t>
  </si>
  <si>
    <t>19.3.</t>
  </si>
  <si>
    <t>19.4.</t>
  </si>
  <si>
    <t>19.5.</t>
  </si>
  <si>
    <t>19.6.</t>
  </si>
  <si>
    <t>20.</t>
  </si>
  <si>
    <t>Шевченківська МА ЗПСМ</t>
  </si>
  <si>
    <t>20.1.</t>
  </si>
  <si>
    <t>20.2.</t>
  </si>
  <si>
    <t>20.3.</t>
  </si>
  <si>
    <t>20.4.</t>
  </si>
  <si>
    <t>20.5.</t>
  </si>
  <si>
    <t>20.6.</t>
  </si>
  <si>
    <t>21.</t>
  </si>
  <si>
    <t>21.1.</t>
  </si>
  <si>
    <t>Завідувач</t>
  </si>
  <si>
    <t>21.2.</t>
  </si>
  <si>
    <t>22.</t>
  </si>
  <si>
    <t>Підліський ФП</t>
  </si>
  <si>
    <t>22.1.</t>
  </si>
  <si>
    <t>22.2.</t>
  </si>
  <si>
    <t>23.</t>
  </si>
  <si>
    <t>Зорянський ФП</t>
  </si>
  <si>
    <t>23.1.</t>
  </si>
  <si>
    <t>23.2.</t>
  </si>
  <si>
    <t>24.</t>
  </si>
  <si>
    <t>Літочківський ФП</t>
  </si>
  <si>
    <t>24.1.</t>
  </si>
  <si>
    <t>24.2.</t>
  </si>
  <si>
    <t>Кочегар</t>
  </si>
  <si>
    <t>25.</t>
  </si>
  <si>
    <t>Соболівський ФП</t>
  </si>
  <si>
    <t>25.1.</t>
  </si>
  <si>
    <t>26.</t>
  </si>
  <si>
    <t>Квітневий ФП</t>
  </si>
  <si>
    <t>26.1.</t>
  </si>
  <si>
    <t>26.2.</t>
  </si>
  <si>
    <t>30.</t>
  </si>
  <si>
    <t>30.1.</t>
  </si>
  <si>
    <t>30.2.</t>
  </si>
  <si>
    <t>31.</t>
  </si>
  <si>
    <t>31.1.</t>
  </si>
  <si>
    <t>31.2.</t>
  </si>
  <si>
    <t>27.</t>
  </si>
  <si>
    <t>27.1.</t>
  </si>
  <si>
    <t>27.2.</t>
  </si>
  <si>
    <t>27.3.</t>
  </si>
  <si>
    <t>28.</t>
  </si>
  <si>
    <t>28.1.</t>
  </si>
  <si>
    <t>29.</t>
  </si>
  <si>
    <t>29.1.</t>
  </si>
  <si>
    <t>29.2.</t>
  </si>
  <si>
    <t>Рожівський ФП</t>
  </si>
  <si>
    <t>Михайлівський ФП</t>
  </si>
  <si>
    <t>32.</t>
  </si>
  <si>
    <t>Рожнівський ФП</t>
  </si>
  <si>
    <t>32.1.</t>
  </si>
  <si>
    <t>32.2.</t>
  </si>
  <si>
    <t>33.</t>
  </si>
  <si>
    <t>Невідкладна допомога</t>
  </si>
  <si>
    <t>33.1.</t>
  </si>
  <si>
    <t>Завідувач відділення невідкладної допомоги</t>
  </si>
  <si>
    <t>33.2.</t>
  </si>
  <si>
    <t>Лікарі</t>
  </si>
  <si>
    <t>33.3.</t>
  </si>
  <si>
    <t>Фельдшери</t>
  </si>
  <si>
    <t>33.4.</t>
  </si>
  <si>
    <t>Сестра медична відділення невідкладної допомоги</t>
  </si>
  <si>
    <t>33.5.</t>
  </si>
  <si>
    <t>Молодші</t>
  </si>
  <si>
    <t>Водії</t>
  </si>
  <si>
    <t>34.</t>
  </si>
  <si>
    <t>Лікарі-інтерни</t>
  </si>
  <si>
    <t>34.1.</t>
  </si>
  <si>
    <t>ВСЬОГО ПО ЦЕНТРУ:</t>
  </si>
  <si>
    <t>Інспектор відділу кадрів</t>
  </si>
  <si>
    <t>Водій санітарного автомобіля</t>
  </si>
  <si>
    <t>Світильнянська МА ЗПСМ</t>
  </si>
  <si>
    <t>Жердівський ФП</t>
  </si>
  <si>
    <t>Гребельський ФП</t>
  </si>
  <si>
    <t>Заліський ФП</t>
  </si>
  <si>
    <t>КНП БРР "Броварський районний центр</t>
  </si>
  <si>
    <t>Кулажинський ФП</t>
  </si>
  <si>
    <t xml:space="preserve">                                  </t>
  </si>
  <si>
    <t xml:space="preserve">Голова ради                                             </t>
  </si>
  <si>
    <t>С.М.Гришко</t>
  </si>
  <si>
    <t xml:space="preserve">                                                                                        Рішення Броварської районної ради </t>
  </si>
  <si>
    <t xml:space="preserve">                                                                                                 З А Т В Е Р Д Ж Е Н О</t>
  </si>
  <si>
    <t xml:space="preserve">                                                                                        від 22 березня 2018 року № 538-39-VІІ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</si>
</sst>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0"/>
  <sheetViews>
    <sheetView tabSelected="1" workbookViewId="0">
      <selection activeCell="B14" sqref="B14"/>
    </sheetView>
  </sheetViews>
  <sheetFormatPr defaultColWidth="9.140625" defaultRowHeight="15" outlineLevelRow="2" x14ac:dyDescent="0.25"/>
  <cols>
    <col min="1" max="1" width="6.5703125" style="23" customWidth="1"/>
    <col min="2" max="2" width="71" style="23" customWidth="1"/>
    <col min="3" max="3" width="19.140625" style="1" customWidth="1"/>
    <col min="4" max="4" width="9.140625" style="23" customWidth="1"/>
    <col min="5" max="16384" width="9.140625" style="23"/>
  </cols>
  <sheetData>
    <row r="1" spans="1:3" s="1" customFormat="1" ht="15.75" x14ac:dyDescent="0.25">
      <c r="B1" s="31"/>
      <c r="C1" s="31"/>
    </row>
    <row r="2" spans="1:3" s="1" customFormat="1" ht="15.75" x14ac:dyDescent="0.25">
      <c r="B2" s="32" t="s">
        <v>317</v>
      </c>
      <c r="C2" s="32"/>
    </row>
    <row r="3" spans="1:3" s="1" customFormat="1" ht="15.75" x14ac:dyDescent="0.25">
      <c r="B3" s="32" t="s">
        <v>316</v>
      </c>
      <c r="C3" s="32"/>
    </row>
    <row r="4" spans="1:3" s="1" customFormat="1" ht="15.75" x14ac:dyDescent="0.25">
      <c r="B4" s="33" t="s">
        <v>318</v>
      </c>
      <c r="C4" s="33"/>
    </row>
    <row r="5" spans="1:3" s="1" customFormat="1" ht="15.75" x14ac:dyDescent="0.25">
      <c r="B5" s="33"/>
      <c r="C5" s="33"/>
    </row>
    <row r="6" spans="1:3" s="1" customFormat="1" ht="15.75" x14ac:dyDescent="0.25">
      <c r="B6" s="33"/>
      <c r="C6" s="33"/>
    </row>
    <row r="7" spans="1:3" s="1" customFormat="1" x14ac:dyDescent="0.25"/>
    <row r="8" spans="1:3" s="1" customFormat="1" x14ac:dyDescent="0.25"/>
    <row r="9" spans="1:3" s="2" customFormat="1" ht="18.75" x14ac:dyDescent="0.25">
      <c r="A9" s="34" t="s">
        <v>0</v>
      </c>
      <c r="B9" s="34"/>
      <c r="C9" s="34"/>
    </row>
    <row r="10" spans="1:3" s="2" customFormat="1" ht="18.75" x14ac:dyDescent="0.25">
      <c r="A10" s="34" t="s">
        <v>311</v>
      </c>
      <c r="B10" s="34"/>
      <c r="C10" s="34"/>
    </row>
    <row r="11" spans="1:3" s="2" customFormat="1" ht="18.75" x14ac:dyDescent="0.25">
      <c r="A11" s="34" t="s">
        <v>1</v>
      </c>
      <c r="B11" s="34"/>
      <c r="C11" s="34"/>
    </row>
    <row r="12" spans="1:3" s="1" customFormat="1" ht="18.75" x14ac:dyDescent="0.25">
      <c r="B12" s="27"/>
    </row>
    <row r="13" spans="1:3" s="1" customFormat="1" x14ac:dyDescent="0.25"/>
    <row r="14" spans="1:3" s="5" customFormat="1" ht="37.5" x14ac:dyDescent="0.3">
      <c r="A14" s="3" t="s">
        <v>2</v>
      </c>
      <c r="B14" s="4" t="s">
        <v>3</v>
      </c>
      <c r="C14" s="3" t="s">
        <v>4</v>
      </c>
    </row>
    <row r="15" spans="1:3" s="7" customFormat="1" ht="15.75" x14ac:dyDescent="0.25">
      <c r="A15" s="6" t="s">
        <v>5</v>
      </c>
      <c r="B15" s="35" t="s">
        <v>6</v>
      </c>
      <c r="C15" s="35"/>
    </row>
    <row r="16" spans="1:3" s="11" customFormat="1" ht="15.75" x14ac:dyDescent="0.25">
      <c r="A16" s="8" t="s">
        <v>7</v>
      </c>
      <c r="B16" s="9" t="s">
        <v>8</v>
      </c>
      <c r="C16" s="10">
        <v>1</v>
      </c>
    </row>
    <row r="17" spans="1:3" s="11" customFormat="1" ht="15.75" x14ac:dyDescent="0.25">
      <c r="A17" s="8" t="s">
        <v>9</v>
      </c>
      <c r="B17" s="9" t="s">
        <v>10</v>
      </c>
      <c r="C17" s="10">
        <v>1</v>
      </c>
    </row>
    <row r="18" spans="1:3" s="11" customFormat="1" ht="15.75" x14ac:dyDescent="0.25">
      <c r="A18" s="8" t="s">
        <v>11</v>
      </c>
      <c r="B18" s="9" t="s">
        <v>12</v>
      </c>
      <c r="C18" s="10">
        <v>1</v>
      </c>
    </row>
    <row r="19" spans="1:3" s="11" customFormat="1" ht="15.75" x14ac:dyDescent="0.25">
      <c r="A19" s="8" t="s">
        <v>13</v>
      </c>
      <c r="B19" s="12" t="s">
        <v>14</v>
      </c>
      <c r="C19" s="10">
        <v>1.5</v>
      </c>
    </row>
    <row r="20" spans="1:3" s="11" customFormat="1" ht="15.75" x14ac:dyDescent="0.25">
      <c r="A20" s="8" t="s">
        <v>15</v>
      </c>
      <c r="B20" s="12" t="s">
        <v>16</v>
      </c>
      <c r="C20" s="10">
        <v>1</v>
      </c>
    </row>
    <row r="21" spans="1:3" s="11" customFormat="1" ht="15.75" x14ac:dyDescent="0.25">
      <c r="A21" s="8" t="s">
        <v>17</v>
      </c>
      <c r="B21" s="12" t="s">
        <v>18</v>
      </c>
      <c r="C21" s="10">
        <v>1</v>
      </c>
    </row>
    <row r="22" spans="1:3" s="11" customFormat="1" ht="15.75" x14ac:dyDescent="0.25">
      <c r="A22" s="8" t="s">
        <v>19</v>
      </c>
      <c r="B22" s="12" t="s">
        <v>20</v>
      </c>
      <c r="C22" s="10">
        <v>3</v>
      </c>
    </row>
    <row r="23" spans="1:3" s="11" customFormat="1" ht="15.75" x14ac:dyDescent="0.25">
      <c r="A23" s="8" t="s">
        <v>21</v>
      </c>
      <c r="B23" s="12" t="s">
        <v>22</v>
      </c>
      <c r="C23" s="10">
        <f>4.25-0.5</f>
        <v>3.75</v>
      </c>
    </row>
    <row r="24" spans="1:3" s="11" customFormat="1" ht="15.75" x14ac:dyDescent="0.25">
      <c r="A24" s="8" t="s">
        <v>23</v>
      </c>
      <c r="B24" s="12" t="s">
        <v>24</v>
      </c>
      <c r="C24" s="10">
        <v>1</v>
      </c>
    </row>
    <row r="25" spans="1:3" s="11" customFormat="1" ht="15.75" x14ac:dyDescent="0.25">
      <c r="A25" s="8" t="s">
        <v>25</v>
      </c>
      <c r="B25" s="12" t="s">
        <v>28</v>
      </c>
      <c r="C25" s="10">
        <v>1</v>
      </c>
    </row>
    <row r="26" spans="1:3" s="11" customFormat="1" ht="15.75" x14ac:dyDescent="0.25">
      <c r="A26" s="8" t="s">
        <v>27</v>
      </c>
      <c r="B26" s="12" t="s">
        <v>31</v>
      </c>
      <c r="C26" s="10">
        <v>4</v>
      </c>
    </row>
    <row r="27" spans="1:3" s="11" customFormat="1" ht="15.75" x14ac:dyDescent="0.25">
      <c r="A27" s="8" t="s">
        <v>29</v>
      </c>
      <c r="B27" s="12" t="s">
        <v>33</v>
      </c>
      <c r="C27" s="10">
        <v>1</v>
      </c>
    </row>
    <row r="28" spans="1:3" s="11" customFormat="1" ht="15.75" x14ac:dyDescent="0.25">
      <c r="A28" s="8" t="s">
        <v>30</v>
      </c>
      <c r="B28" s="12" t="s">
        <v>35</v>
      </c>
      <c r="C28" s="10">
        <v>1</v>
      </c>
    </row>
    <row r="29" spans="1:3" s="11" customFormat="1" ht="15.75" x14ac:dyDescent="0.25">
      <c r="A29" s="8" t="s">
        <v>32</v>
      </c>
      <c r="B29" s="12" t="s">
        <v>38</v>
      </c>
      <c r="C29" s="10">
        <v>1</v>
      </c>
    </row>
    <row r="30" spans="1:3" s="11" customFormat="1" ht="15.75" x14ac:dyDescent="0.25">
      <c r="A30" s="8" t="s">
        <v>34</v>
      </c>
      <c r="B30" s="12" t="s">
        <v>40</v>
      </c>
      <c r="C30" s="10">
        <v>2</v>
      </c>
    </row>
    <row r="31" spans="1:3" s="11" customFormat="1" ht="15.75" x14ac:dyDescent="0.25">
      <c r="A31" s="8" t="s">
        <v>36</v>
      </c>
      <c r="B31" s="12" t="s">
        <v>305</v>
      </c>
      <c r="C31" s="10">
        <v>1</v>
      </c>
    </row>
    <row r="32" spans="1:3" s="11" customFormat="1" ht="15.75" x14ac:dyDescent="0.25">
      <c r="A32" s="8" t="s">
        <v>37</v>
      </c>
      <c r="B32" s="12" t="s">
        <v>43</v>
      </c>
      <c r="C32" s="10">
        <v>1</v>
      </c>
    </row>
    <row r="33" spans="1:3" s="11" customFormat="1" ht="15.75" x14ac:dyDescent="0.25">
      <c r="A33" s="8" t="s">
        <v>39</v>
      </c>
      <c r="B33" s="12" t="s">
        <v>45</v>
      </c>
      <c r="C33" s="10">
        <v>1</v>
      </c>
    </row>
    <row r="34" spans="1:3" s="11" customFormat="1" ht="15.75" x14ac:dyDescent="0.25">
      <c r="A34" s="8" t="s">
        <v>41</v>
      </c>
      <c r="B34" s="12" t="s">
        <v>47</v>
      </c>
      <c r="C34" s="10">
        <v>1</v>
      </c>
    </row>
    <row r="35" spans="1:3" s="11" customFormat="1" ht="20.100000000000001" customHeight="1" x14ac:dyDescent="0.25">
      <c r="A35" s="8" t="s">
        <v>42</v>
      </c>
      <c r="B35" s="12" t="s">
        <v>49</v>
      </c>
      <c r="C35" s="10">
        <v>1</v>
      </c>
    </row>
    <row r="36" spans="1:3" s="11" customFormat="1" ht="20.100000000000001" customHeight="1" x14ac:dyDescent="0.25">
      <c r="A36" s="8" t="s">
        <v>44</v>
      </c>
      <c r="B36" s="12" t="s">
        <v>51</v>
      </c>
      <c r="C36" s="10">
        <v>1</v>
      </c>
    </row>
    <row r="37" spans="1:3" s="11" customFormat="1" ht="20.100000000000001" customHeight="1" x14ac:dyDescent="0.25">
      <c r="A37" s="8" t="s">
        <v>46</v>
      </c>
      <c r="B37" s="13" t="s">
        <v>53</v>
      </c>
      <c r="C37" s="10">
        <v>1</v>
      </c>
    </row>
    <row r="38" spans="1:3" s="11" customFormat="1" ht="20.100000000000001" customHeight="1" x14ac:dyDescent="0.25">
      <c r="A38" s="8" t="s">
        <v>48</v>
      </c>
      <c r="B38" s="12" t="s">
        <v>55</v>
      </c>
      <c r="C38" s="10">
        <v>1</v>
      </c>
    </row>
    <row r="39" spans="1:3" s="11" customFormat="1" ht="20.100000000000001" customHeight="1" x14ac:dyDescent="0.25">
      <c r="A39" s="8" t="s">
        <v>50</v>
      </c>
      <c r="B39" s="12" t="s">
        <v>57</v>
      </c>
      <c r="C39" s="10">
        <v>1</v>
      </c>
    </row>
    <row r="40" spans="1:3" s="11" customFormat="1" ht="27" customHeight="1" x14ac:dyDescent="0.25">
      <c r="A40" s="8" t="s">
        <v>52</v>
      </c>
      <c r="B40" s="12" t="s">
        <v>58</v>
      </c>
      <c r="C40" s="10">
        <v>1</v>
      </c>
    </row>
    <row r="41" spans="1:3" s="11" customFormat="1" ht="20.100000000000001" customHeight="1" x14ac:dyDescent="0.25">
      <c r="A41" s="8" t="s">
        <v>54</v>
      </c>
      <c r="B41" s="12" t="s">
        <v>59</v>
      </c>
      <c r="C41" s="14">
        <v>1</v>
      </c>
    </row>
    <row r="42" spans="1:3" s="11" customFormat="1" ht="20.100000000000001" customHeight="1" x14ac:dyDescent="0.25">
      <c r="A42" s="8" t="s">
        <v>56</v>
      </c>
      <c r="B42" s="12" t="s">
        <v>60</v>
      </c>
      <c r="C42" s="10">
        <v>1</v>
      </c>
    </row>
    <row r="43" spans="1:3" s="11" customFormat="1" ht="20.100000000000001" customHeight="1" x14ac:dyDescent="0.25">
      <c r="A43" s="29" t="s">
        <v>61</v>
      </c>
      <c r="B43" s="29"/>
      <c r="C43" s="15">
        <f>SUM(C16:C42)</f>
        <v>36.25</v>
      </c>
    </row>
    <row r="44" spans="1:3" s="11" customFormat="1" ht="20.100000000000001" customHeight="1" x14ac:dyDescent="0.25">
      <c r="A44" s="29" t="s">
        <v>62</v>
      </c>
      <c r="B44" s="29"/>
      <c r="C44" s="15">
        <f>C16+C17+C18+C19+C20</f>
        <v>5.5</v>
      </c>
    </row>
    <row r="45" spans="1:3" s="11" customFormat="1" ht="20.100000000000001" customHeight="1" x14ac:dyDescent="0.25">
      <c r="A45" s="29" t="s">
        <v>63</v>
      </c>
      <c r="B45" s="29"/>
      <c r="C45" s="15">
        <f>C21+C22+C23</f>
        <v>7.75</v>
      </c>
    </row>
    <row r="46" spans="1:3" s="11" customFormat="1" ht="20.100000000000001" customHeight="1" x14ac:dyDescent="0.25">
      <c r="A46" s="29" t="s">
        <v>64</v>
      </c>
      <c r="B46" s="29"/>
      <c r="C46" s="15">
        <f>SUM(C24:C42)</f>
        <v>23</v>
      </c>
    </row>
    <row r="47" spans="1:3" s="16" customFormat="1" ht="20.100000000000001" customHeight="1" x14ac:dyDescent="0.25">
      <c r="A47" s="17" t="s">
        <v>65</v>
      </c>
      <c r="B47" s="30" t="s">
        <v>66</v>
      </c>
      <c r="C47" s="30"/>
    </row>
    <row r="48" spans="1:3" s="16" customFormat="1" ht="20.100000000000001" customHeight="1" x14ac:dyDescent="0.25">
      <c r="A48" s="18" t="s">
        <v>67</v>
      </c>
      <c r="B48" s="12" t="s">
        <v>68</v>
      </c>
      <c r="C48" s="10">
        <v>1</v>
      </c>
    </row>
    <row r="49" spans="1:3" s="16" customFormat="1" ht="20.100000000000001" customHeight="1" x14ac:dyDescent="0.25">
      <c r="A49" s="18" t="s">
        <v>69</v>
      </c>
      <c r="B49" s="12" t="s">
        <v>70</v>
      </c>
      <c r="C49" s="10">
        <v>6</v>
      </c>
    </row>
    <row r="50" spans="1:3" s="16" customFormat="1" ht="20.100000000000001" customHeight="1" x14ac:dyDescent="0.25">
      <c r="A50" s="18" t="s">
        <v>71</v>
      </c>
      <c r="B50" s="12" t="s">
        <v>72</v>
      </c>
      <c r="C50" s="10">
        <v>1</v>
      </c>
    </row>
    <row r="51" spans="1:3" s="7" customFormat="1" ht="24.95" customHeight="1" x14ac:dyDescent="0.25">
      <c r="A51" s="18" t="s">
        <v>73</v>
      </c>
      <c r="B51" s="12" t="s">
        <v>74</v>
      </c>
      <c r="C51" s="10">
        <v>13</v>
      </c>
    </row>
    <row r="52" spans="1:3" s="11" customFormat="1" ht="15.75" x14ac:dyDescent="0.25">
      <c r="A52" s="18" t="s">
        <v>75</v>
      </c>
      <c r="B52" s="12" t="s">
        <v>76</v>
      </c>
      <c r="C52" s="10">
        <v>3.5</v>
      </c>
    </row>
    <row r="53" spans="1:3" s="11" customFormat="1" ht="15.75" x14ac:dyDescent="0.25">
      <c r="A53" s="18" t="s">
        <v>77</v>
      </c>
      <c r="B53" s="12" t="s">
        <v>78</v>
      </c>
      <c r="C53" s="10">
        <v>1</v>
      </c>
    </row>
    <row r="54" spans="1:3" s="11" customFormat="1" ht="15.75" x14ac:dyDescent="0.25">
      <c r="A54" s="18" t="s">
        <v>79</v>
      </c>
      <c r="B54" s="12" t="s">
        <v>306</v>
      </c>
      <c r="C54" s="10">
        <v>1</v>
      </c>
    </row>
    <row r="55" spans="1:3" s="11" customFormat="1" ht="15.75" x14ac:dyDescent="0.25">
      <c r="A55" s="18" t="s">
        <v>80</v>
      </c>
      <c r="B55" s="12" t="s">
        <v>81</v>
      </c>
      <c r="C55" s="10">
        <v>1</v>
      </c>
    </row>
    <row r="56" spans="1:3" s="11" customFormat="1" ht="15.75" x14ac:dyDescent="0.25">
      <c r="A56" s="18" t="s">
        <v>82</v>
      </c>
      <c r="B56" s="12" t="s">
        <v>26</v>
      </c>
      <c r="C56" s="10">
        <v>1</v>
      </c>
    </row>
    <row r="57" spans="1:3" s="11" customFormat="1" ht="15.75" x14ac:dyDescent="0.25">
      <c r="A57" s="18" t="s">
        <v>83</v>
      </c>
      <c r="B57" s="12" t="s">
        <v>45</v>
      </c>
      <c r="C57" s="10">
        <v>1</v>
      </c>
    </row>
    <row r="58" spans="1:3" s="11" customFormat="1" ht="15.75" x14ac:dyDescent="0.25">
      <c r="A58" s="18" t="s">
        <v>84</v>
      </c>
      <c r="B58" s="12" t="s">
        <v>85</v>
      </c>
      <c r="C58" s="10">
        <v>1</v>
      </c>
    </row>
    <row r="59" spans="1:3" s="11" customFormat="1" ht="15.75" x14ac:dyDescent="0.25">
      <c r="A59" s="29" t="s">
        <v>61</v>
      </c>
      <c r="B59" s="29"/>
      <c r="C59" s="15">
        <f>SUM(C48:C58)</f>
        <v>30.5</v>
      </c>
    </row>
    <row r="60" spans="1:3" s="11" customFormat="1" ht="15.75" x14ac:dyDescent="0.25">
      <c r="A60" s="29" t="s">
        <v>62</v>
      </c>
      <c r="B60" s="29"/>
      <c r="C60" s="15">
        <f>C48+C49+C50</f>
        <v>8</v>
      </c>
    </row>
    <row r="61" spans="1:3" s="11" customFormat="1" ht="15.75" x14ac:dyDescent="0.25">
      <c r="A61" s="29" t="s">
        <v>86</v>
      </c>
      <c r="B61" s="29"/>
      <c r="C61" s="15">
        <f>C51</f>
        <v>13</v>
      </c>
    </row>
    <row r="62" spans="1:3" s="11" customFormat="1" ht="15.75" x14ac:dyDescent="0.25">
      <c r="A62" s="29" t="s">
        <v>87</v>
      </c>
      <c r="B62" s="29"/>
      <c r="C62" s="15">
        <f>C52</f>
        <v>3.5</v>
      </c>
    </row>
    <row r="63" spans="1:3" s="11" customFormat="1" ht="15.75" x14ac:dyDescent="0.25">
      <c r="A63" s="29" t="s">
        <v>64</v>
      </c>
      <c r="B63" s="29"/>
      <c r="C63" s="15">
        <f>C53+C54+C55+C56+C57+C58</f>
        <v>6</v>
      </c>
    </row>
    <row r="64" spans="1:3" s="16" customFormat="1" ht="20.100000000000001" customHeight="1" x14ac:dyDescent="0.25">
      <c r="A64" s="17" t="s">
        <v>88</v>
      </c>
      <c r="B64" s="30" t="s">
        <v>99</v>
      </c>
      <c r="C64" s="30"/>
    </row>
    <row r="65" spans="1:3" s="16" customFormat="1" ht="20.100000000000001" customHeight="1" x14ac:dyDescent="0.25">
      <c r="A65" s="18" t="s">
        <v>89</v>
      </c>
      <c r="B65" s="12" t="s">
        <v>68</v>
      </c>
      <c r="C65" s="10">
        <v>1</v>
      </c>
    </row>
    <row r="66" spans="1:3" s="16" customFormat="1" ht="20.100000000000001" customHeight="1" x14ac:dyDescent="0.25">
      <c r="A66" s="18" t="s">
        <v>90</v>
      </c>
      <c r="B66" s="12" t="s">
        <v>70</v>
      </c>
      <c r="C66" s="10">
        <v>3.25</v>
      </c>
    </row>
    <row r="67" spans="1:3" s="7" customFormat="1" ht="15.75" x14ac:dyDescent="0.25">
      <c r="A67" s="18" t="s">
        <v>91</v>
      </c>
      <c r="B67" s="12" t="s">
        <v>72</v>
      </c>
      <c r="C67" s="10">
        <v>0.25</v>
      </c>
    </row>
    <row r="68" spans="1:3" s="11" customFormat="1" ht="15.75" x14ac:dyDescent="0.25">
      <c r="A68" s="18" t="s">
        <v>92</v>
      </c>
      <c r="B68" s="12" t="s">
        <v>100</v>
      </c>
      <c r="C68" s="10">
        <v>9.5</v>
      </c>
    </row>
    <row r="69" spans="1:3" s="11" customFormat="1" ht="15.75" x14ac:dyDescent="0.25">
      <c r="A69" s="18" t="s">
        <v>93</v>
      </c>
      <c r="B69" s="12" t="s">
        <v>101</v>
      </c>
      <c r="C69" s="10">
        <v>3</v>
      </c>
    </row>
    <row r="70" spans="1:3" s="11" customFormat="1" ht="15.75" x14ac:dyDescent="0.25">
      <c r="A70" s="18" t="s">
        <v>94</v>
      </c>
      <c r="B70" s="12" t="s">
        <v>102</v>
      </c>
      <c r="C70" s="10">
        <v>1</v>
      </c>
    </row>
    <row r="71" spans="1:3" s="11" customFormat="1" ht="15.75" x14ac:dyDescent="0.25">
      <c r="A71" s="18" t="s">
        <v>95</v>
      </c>
      <c r="B71" s="12" t="s">
        <v>103</v>
      </c>
      <c r="C71" s="10">
        <v>0.5</v>
      </c>
    </row>
    <row r="72" spans="1:3" s="11" customFormat="1" ht="15.75" x14ac:dyDescent="0.25">
      <c r="A72" s="18" t="s">
        <v>96</v>
      </c>
      <c r="B72" s="12" t="s">
        <v>306</v>
      </c>
      <c r="C72" s="10">
        <v>1</v>
      </c>
    </row>
    <row r="73" spans="1:3" s="11" customFormat="1" ht="15.75" x14ac:dyDescent="0.25">
      <c r="A73" s="18" t="s">
        <v>97</v>
      </c>
      <c r="B73" s="12" t="s">
        <v>81</v>
      </c>
      <c r="C73" s="10">
        <v>1</v>
      </c>
    </row>
    <row r="74" spans="1:3" s="11" customFormat="1" ht="15.75" x14ac:dyDescent="0.25">
      <c r="A74" s="18" t="s">
        <v>98</v>
      </c>
      <c r="B74" s="12" t="s">
        <v>26</v>
      </c>
      <c r="C74" s="10">
        <v>1</v>
      </c>
    </row>
    <row r="75" spans="1:3" s="16" customFormat="1" ht="15.75" x14ac:dyDescent="0.25">
      <c r="A75" s="18" t="s">
        <v>104</v>
      </c>
      <c r="B75" s="12" t="s">
        <v>45</v>
      </c>
      <c r="C75" s="10">
        <v>1</v>
      </c>
    </row>
    <row r="76" spans="1:3" s="16" customFormat="1" ht="15.75" x14ac:dyDescent="0.25">
      <c r="A76" s="18" t="s">
        <v>105</v>
      </c>
      <c r="B76" s="12" t="s">
        <v>60</v>
      </c>
      <c r="C76" s="10">
        <v>1</v>
      </c>
    </row>
    <row r="77" spans="1:3" s="16" customFormat="1" ht="15.75" x14ac:dyDescent="0.25">
      <c r="A77" s="29" t="s">
        <v>61</v>
      </c>
      <c r="B77" s="29"/>
      <c r="C77" s="15">
        <f>SUM(C65:C76)</f>
        <v>23.5</v>
      </c>
    </row>
    <row r="78" spans="1:3" s="16" customFormat="1" ht="15.75" x14ac:dyDescent="0.25">
      <c r="A78" s="29" t="s">
        <v>62</v>
      </c>
      <c r="B78" s="29"/>
      <c r="C78" s="15">
        <f>C65+C66+C67</f>
        <v>4.5</v>
      </c>
    </row>
    <row r="79" spans="1:3" s="16" customFormat="1" ht="15.75" x14ac:dyDescent="0.25">
      <c r="A79" s="29" t="s">
        <v>86</v>
      </c>
      <c r="B79" s="29"/>
      <c r="C79" s="15">
        <f>C68</f>
        <v>9.5</v>
      </c>
    </row>
    <row r="80" spans="1:3" s="7" customFormat="1" ht="15.75" x14ac:dyDescent="0.25">
      <c r="A80" s="29" t="s">
        <v>87</v>
      </c>
      <c r="B80" s="29"/>
      <c r="C80" s="19">
        <f>C69</f>
        <v>3</v>
      </c>
    </row>
    <row r="81" spans="1:3" s="11" customFormat="1" ht="15.75" x14ac:dyDescent="0.25">
      <c r="A81" s="29" t="s">
        <v>64</v>
      </c>
      <c r="B81" s="29"/>
      <c r="C81" s="19">
        <f>C70+C71+C72+C73+C74+C75+C76</f>
        <v>6.5</v>
      </c>
    </row>
    <row r="82" spans="1:3" s="11" customFormat="1" ht="15.75" x14ac:dyDescent="0.25">
      <c r="A82" s="17" t="s">
        <v>106</v>
      </c>
      <c r="B82" s="30" t="s">
        <v>107</v>
      </c>
      <c r="C82" s="30"/>
    </row>
    <row r="83" spans="1:3" s="11" customFormat="1" ht="15.75" x14ac:dyDescent="0.25">
      <c r="A83" s="18" t="s">
        <v>108</v>
      </c>
      <c r="B83" s="12" t="s">
        <v>68</v>
      </c>
      <c r="C83" s="20">
        <v>1</v>
      </c>
    </row>
    <row r="84" spans="1:3" s="11" customFormat="1" ht="15.75" x14ac:dyDescent="0.25">
      <c r="A84" s="18" t="s">
        <v>109</v>
      </c>
      <c r="B84" s="12" t="s">
        <v>70</v>
      </c>
      <c r="C84" s="20">
        <v>2</v>
      </c>
    </row>
    <row r="85" spans="1:3" s="11" customFormat="1" ht="15.75" x14ac:dyDescent="0.25">
      <c r="A85" s="18" t="s">
        <v>110</v>
      </c>
      <c r="B85" s="12" t="s">
        <v>100</v>
      </c>
      <c r="C85" s="20">
        <v>7</v>
      </c>
    </row>
    <row r="86" spans="1:3" s="16" customFormat="1" ht="15.75" x14ac:dyDescent="0.25">
      <c r="A86" s="18" t="s">
        <v>111</v>
      </c>
      <c r="B86" s="12" t="s">
        <v>101</v>
      </c>
      <c r="C86" s="20">
        <v>3</v>
      </c>
    </row>
    <row r="87" spans="1:3" s="16" customFormat="1" ht="15.75" x14ac:dyDescent="0.25">
      <c r="A87" s="18" t="s">
        <v>112</v>
      </c>
      <c r="B87" s="12" t="s">
        <v>306</v>
      </c>
      <c r="C87" s="20">
        <v>1</v>
      </c>
    </row>
    <row r="88" spans="1:3" s="16" customFormat="1" ht="15.75" x14ac:dyDescent="0.25">
      <c r="A88" s="18" t="s">
        <v>113</v>
      </c>
      <c r="B88" s="12" t="s">
        <v>81</v>
      </c>
      <c r="C88" s="20">
        <v>1</v>
      </c>
    </row>
    <row r="89" spans="1:3" s="16" customFormat="1" ht="15.75" x14ac:dyDescent="0.25">
      <c r="A89" s="18" t="s">
        <v>114</v>
      </c>
      <c r="B89" s="12" t="s">
        <v>26</v>
      </c>
      <c r="C89" s="20">
        <v>1</v>
      </c>
    </row>
    <row r="90" spans="1:3" s="16" customFormat="1" ht="15.75" x14ac:dyDescent="0.25">
      <c r="A90" s="18" t="s">
        <v>115</v>
      </c>
      <c r="B90" s="12" t="s">
        <v>45</v>
      </c>
      <c r="C90" s="20">
        <v>1</v>
      </c>
    </row>
    <row r="91" spans="1:3" s="7" customFormat="1" ht="15.75" x14ac:dyDescent="0.25">
      <c r="A91" s="29" t="s">
        <v>61</v>
      </c>
      <c r="B91" s="29"/>
      <c r="C91" s="19">
        <f>SUM(C83:C90)</f>
        <v>17</v>
      </c>
    </row>
    <row r="92" spans="1:3" s="11" customFormat="1" ht="15.75" x14ac:dyDescent="0.25">
      <c r="A92" s="29" t="s">
        <v>62</v>
      </c>
      <c r="B92" s="29"/>
      <c r="C92" s="19">
        <f>C83+C84</f>
        <v>3</v>
      </c>
    </row>
    <row r="93" spans="1:3" s="11" customFormat="1" ht="15.75" x14ac:dyDescent="0.25">
      <c r="A93" s="29" t="s">
        <v>86</v>
      </c>
      <c r="B93" s="29"/>
      <c r="C93" s="19">
        <f>C85</f>
        <v>7</v>
      </c>
    </row>
    <row r="94" spans="1:3" s="11" customFormat="1" ht="15.75" x14ac:dyDescent="0.25">
      <c r="A94" s="29" t="s">
        <v>87</v>
      </c>
      <c r="B94" s="29"/>
      <c r="C94" s="19">
        <f>C86</f>
        <v>3</v>
      </c>
    </row>
    <row r="95" spans="1:3" s="11" customFormat="1" ht="15.75" x14ac:dyDescent="0.25">
      <c r="A95" s="29" t="s">
        <v>64</v>
      </c>
      <c r="B95" s="29"/>
      <c r="C95" s="19">
        <f>C87+C88+C89+C90</f>
        <v>4</v>
      </c>
    </row>
    <row r="96" spans="1:3" s="11" customFormat="1" ht="15.75" x14ac:dyDescent="0.25">
      <c r="A96" s="17" t="s">
        <v>123</v>
      </c>
      <c r="B96" s="30" t="s">
        <v>124</v>
      </c>
      <c r="C96" s="30"/>
    </row>
    <row r="97" spans="1:3" s="11" customFormat="1" ht="15.75" x14ac:dyDescent="0.25">
      <c r="A97" s="18" t="s">
        <v>125</v>
      </c>
      <c r="B97" s="12" t="s">
        <v>68</v>
      </c>
      <c r="C97" s="20">
        <v>1</v>
      </c>
    </row>
    <row r="98" spans="1:3" s="11" customFormat="1" ht="15.75" x14ac:dyDescent="0.25">
      <c r="A98" s="18" t="s">
        <v>126</v>
      </c>
      <c r="B98" s="12" t="s">
        <v>14</v>
      </c>
      <c r="C98" s="20">
        <v>3</v>
      </c>
    </row>
    <row r="99" spans="1:3" s="11" customFormat="1" ht="15.75" x14ac:dyDescent="0.25">
      <c r="A99" s="18" t="s">
        <v>127</v>
      </c>
      <c r="B99" s="12" t="s">
        <v>72</v>
      </c>
      <c r="C99" s="20">
        <v>1</v>
      </c>
    </row>
    <row r="100" spans="1:3" s="7" customFormat="1" ht="15.75" x14ac:dyDescent="0.25">
      <c r="A100" s="18" t="s">
        <v>128</v>
      </c>
      <c r="B100" s="12" t="s">
        <v>100</v>
      </c>
      <c r="C100" s="20">
        <v>9.5</v>
      </c>
    </row>
    <row r="101" spans="1:3" s="11" customFormat="1" ht="15.75" x14ac:dyDescent="0.25">
      <c r="A101" s="18" t="s">
        <v>129</v>
      </c>
      <c r="B101" s="12" t="s">
        <v>101</v>
      </c>
      <c r="C101" s="20">
        <v>3.5</v>
      </c>
    </row>
    <row r="102" spans="1:3" s="11" customFormat="1" ht="15.75" x14ac:dyDescent="0.25">
      <c r="A102" s="18" t="s">
        <v>130</v>
      </c>
      <c r="B102" s="12" t="s">
        <v>102</v>
      </c>
      <c r="C102" s="20">
        <v>2</v>
      </c>
    </row>
    <row r="103" spans="1:3" s="11" customFormat="1" ht="15.75" x14ac:dyDescent="0.25">
      <c r="A103" s="18" t="s">
        <v>131</v>
      </c>
      <c r="B103" s="12" t="s">
        <v>306</v>
      </c>
      <c r="C103" s="20">
        <v>1</v>
      </c>
    </row>
    <row r="104" spans="1:3" s="11" customFormat="1" ht="15.75" x14ac:dyDescent="0.25">
      <c r="A104" s="18" t="s">
        <v>132</v>
      </c>
      <c r="B104" s="12" t="s">
        <v>81</v>
      </c>
      <c r="C104" s="20">
        <v>2</v>
      </c>
    </row>
    <row r="105" spans="1:3" s="11" customFormat="1" ht="15.75" x14ac:dyDescent="0.25">
      <c r="A105" s="18" t="s">
        <v>133</v>
      </c>
      <c r="B105" s="12" t="s">
        <v>26</v>
      </c>
      <c r="C105" s="20">
        <v>1</v>
      </c>
    </row>
    <row r="106" spans="1:3" s="11" customFormat="1" ht="15.75" x14ac:dyDescent="0.25">
      <c r="A106" s="18" t="s">
        <v>134</v>
      </c>
      <c r="B106" s="12" t="s">
        <v>45</v>
      </c>
      <c r="C106" s="20">
        <v>1</v>
      </c>
    </row>
    <row r="107" spans="1:3" s="11" customFormat="1" ht="15.75" x14ac:dyDescent="0.25">
      <c r="A107" s="29" t="s">
        <v>61</v>
      </c>
      <c r="B107" s="29"/>
      <c r="C107" s="19">
        <f>SUM(C97:C106)</f>
        <v>25</v>
      </c>
    </row>
    <row r="108" spans="1:3" s="11" customFormat="1" ht="15.75" x14ac:dyDescent="0.25">
      <c r="A108" s="29" t="s">
        <v>62</v>
      </c>
      <c r="B108" s="29"/>
      <c r="C108" s="19">
        <f>C97+C98+C99</f>
        <v>5</v>
      </c>
    </row>
    <row r="109" spans="1:3" s="11" customFormat="1" ht="15.75" x14ac:dyDescent="0.25">
      <c r="A109" s="29" t="s">
        <v>86</v>
      </c>
      <c r="B109" s="29"/>
      <c r="C109" s="19">
        <f>C100</f>
        <v>9.5</v>
      </c>
    </row>
    <row r="110" spans="1:3" s="11" customFormat="1" ht="15.75" x14ac:dyDescent="0.25">
      <c r="A110" s="29" t="s">
        <v>87</v>
      </c>
      <c r="B110" s="29"/>
      <c r="C110" s="19">
        <f>C101</f>
        <v>3.5</v>
      </c>
    </row>
    <row r="111" spans="1:3" s="11" customFormat="1" ht="15.75" x14ac:dyDescent="0.25">
      <c r="A111" s="29" t="s">
        <v>64</v>
      </c>
      <c r="B111" s="29"/>
      <c r="C111" s="19">
        <f>C102+C103+C104+C105+C106</f>
        <v>7</v>
      </c>
    </row>
    <row r="112" spans="1:3" s="7" customFormat="1" ht="15.75" x14ac:dyDescent="0.25">
      <c r="A112" s="17" t="s">
        <v>116</v>
      </c>
      <c r="B112" s="30" t="s">
        <v>135</v>
      </c>
      <c r="C112" s="30"/>
    </row>
    <row r="113" spans="1:3" s="11" customFormat="1" ht="15.75" x14ac:dyDescent="0.25">
      <c r="A113" s="18" t="s">
        <v>117</v>
      </c>
      <c r="B113" s="12" t="s">
        <v>68</v>
      </c>
      <c r="C113" s="20">
        <v>1</v>
      </c>
    </row>
    <row r="114" spans="1:3" s="11" customFormat="1" ht="15.75" x14ac:dyDescent="0.25">
      <c r="A114" s="18" t="s">
        <v>118</v>
      </c>
      <c r="B114" s="12" t="s">
        <v>14</v>
      </c>
      <c r="C114" s="20">
        <v>0.5</v>
      </c>
    </row>
    <row r="115" spans="1:3" s="11" customFormat="1" ht="15.75" x14ac:dyDescent="0.25">
      <c r="A115" s="18" t="s">
        <v>119</v>
      </c>
      <c r="B115" s="12" t="s">
        <v>100</v>
      </c>
      <c r="C115" s="20">
        <f>3-0.25</f>
        <v>2.75</v>
      </c>
    </row>
    <row r="116" spans="1:3" s="11" customFormat="1" ht="15.75" x14ac:dyDescent="0.25">
      <c r="A116" s="18" t="s">
        <v>120</v>
      </c>
      <c r="B116" s="12" t="s">
        <v>101</v>
      </c>
      <c r="C116" s="20">
        <v>1</v>
      </c>
    </row>
    <row r="117" spans="1:3" s="11" customFormat="1" ht="15.75" x14ac:dyDescent="0.25">
      <c r="A117" s="18" t="s">
        <v>121</v>
      </c>
      <c r="B117" s="12" t="s">
        <v>306</v>
      </c>
      <c r="C117" s="20">
        <v>1</v>
      </c>
    </row>
    <row r="118" spans="1:3" s="11" customFormat="1" ht="15.75" x14ac:dyDescent="0.25">
      <c r="A118" s="18" t="s">
        <v>122</v>
      </c>
      <c r="B118" s="12" t="s">
        <v>81</v>
      </c>
      <c r="C118" s="20">
        <v>1</v>
      </c>
    </row>
    <row r="119" spans="1:3" s="11" customFormat="1" ht="15.75" customHeight="1" outlineLevel="1" x14ac:dyDescent="0.25">
      <c r="A119" s="29" t="s">
        <v>61</v>
      </c>
      <c r="B119" s="29"/>
      <c r="C119" s="19">
        <f>SUM(C113:C118)</f>
        <v>7.25</v>
      </c>
    </row>
    <row r="120" spans="1:3" s="11" customFormat="1" ht="15.75" x14ac:dyDescent="0.25">
      <c r="A120" s="29" t="s">
        <v>62</v>
      </c>
      <c r="B120" s="29"/>
      <c r="C120" s="19">
        <f>C113+C114</f>
        <v>1.5</v>
      </c>
    </row>
    <row r="121" spans="1:3" s="11" customFormat="1" ht="15.75" x14ac:dyDescent="0.25">
      <c r="A121" s="29" t="s">
        <v>86</v>
      </c>
      <c r="B121" s="29"/>
      <c r="C121" s="19">
        <f>C115</f>
        <v>2.75</v>
      </c>
    </row>
    <row r="122" spans="1:3" s="11" customFormat="1" ht="15.75" x14ac:dyDescent="0.25">
      <c r="A122" s="29" t="s">
        <v>87</v>
      </c>
      <c r="B122" s="29"/>
      <c r="C122" s="19">
        <f>C116</f>
        <v>1</v>
      </c>
    </row>
    <row r="123" spans="1:3" s="11" customFormat="1" ht="15.75" x14ac:dyDescent="0.25">
      <c r="A123" s="29" t="s">
        <v>64</v>
      </c>
      <c r="B123" s="29"/>
      <c r="C123" s="19">
        <f>C117+C118</f>
        <v>2</v>
      </c>
    </row>
    <row r="124" spans="1:3" s="11" customFormat="1" ht="15.75" x14ac:dyDescent="0.25">
      <c r="A124" s="17" t="s">
        <v>136</v>
      </c>
      <c r="B124" s="30" t="s">
        <v>137</v>
      </c>
      <c r="C124" s="30"/>
    </row>
    <row r="125" spans="1:3" s="7" customFormat="1" ht="15.75" x14ac:dyDescent="0.25">
      <c r="A125" s="18" t="s">
        <v>138</v>
      </c>
      <c r="B125" s="12" t="s">
        <v>68</v>
      </c>
      <c r="C125" s="20">
        <v>1</v>
      </c>
    </row>
    <row r="126" spans="1:3" s="11" customFormat="1" ht="15.75" x14ac:dyDescent="0.25">
      <c r="A126" s="18" t="s">
        <v>139</v>
      </c>
      <c r="B126" s="12" t="s">
        <v>14</v>
      </c>
      <c r="C126" s="20">
        <v>1</v>
      </c>
    </row>
    <row r="127" spans="1:3" s="11" customFormat="1" ht="15.75" x14ac:dyDescent="0.25">
      <c r="A127" s="18" t="s">
        <v>140</v>
      </c>
      <c r="B127" s="12" t="s">
        <v>100</v>
      </c>
      <c r="C127" s="20">
        <v>4.25</v>
      </c>
    </row>
    <row r="128" spans="1:3" s="11" customFormat="1" ht="15.75" x14ac:dyDescent="0.25">
      <c r="A128" s="18" t="s">
        <v>141</v>
      </c>
      <c r="B128" s="12" t="s">
        <v>101</v>
      </c>
      <c r="C128" s="20">
        <v>1</v>
      </c>
    </row>
    <row r="129" spans="1:3" s="11" customFormat="1" ht="15.75" x14ac:dyDescent="0.25">
      <c r="A129" s="18" t="s">
        <v>142</v>
      </c>
      <c r="B129" s="12" t="s">
        <v>306</v>
      </c>
      <c r="C129" s="20">
        <v>1</v>
      </c>
    </row>
    <row r="130" spans="1:3" s="11" customFormat="1" ht="15.75" x14ac:dyDescent="0.25">
      <c r="A130" s="29" t="s">
        <v>61</v>
      </c>
      <c r="B130" s="29"/>
      <c r="C130" s="19">
        <f>SUM(C125:C129)</f>
        <v>8.25</v>
      </c>
    </row>
    <row r="131" spans="1:3" s="11" customFormat="1" ht="15.75" x14ac:dyDescent="0.25">
      <c r="A131" s="29" t="s">
        <v>62</v>
      </c>
      <c r="B131" s="29"/>
      <c r="C131" s="19">
        <f>C125+C126</f>
        <v>2</v>
      </c>
    </row>
    <row r="132" spans="1:3" s="11" customFormat="1" ht="15.75" x14ac:dyDescent="0.25">
      <c r="A132" s="29" t="s">
        <v>86</v>
      </c>
      <c r="B132" s="29"/>
      <c r="C132" s="19">
        <f>C127</f>
        <v>4.25</v>
      </c>
    </row>
    <row r="133" spans="1:3" s="11" customFormat="1" ht="15.75" x14ac:dyDescent="0.25">
      <c r="A133" s="29" t="s">
        <v>87</v>
      </c>
      <c r="B133" s="29"/>
      <c r="C133" s="19">
        <f>C128</f>
        <v>1</v>
      </c>
    </row>
    <row r="134" spans="1:3" s="11" customFormat="1" ht="15.75" x14ac:dyDescent="0.25">
      <c r="A134" s="29" t="s">
        <v>64</v>
      </c>
      <c r="B134" s="29"/>
      <c r="C134" s="19">
        <f>C129</f>
        <v>1</v>
      </c>
    </row>
    <row r="135" spans="1:3" s="11" customFormat="1" ht="15.75" x14ac:dyDescent="0.25">
      <c r="A135" s="17" t="s">
        <v>143</v>
      </c>
      <c r="B135" s="30" t="s">
        <v>144</v>
      </c>
      <c r="C135" s="30"/>
    </row>
    <row r="136" spans="1:3" s="7" customFormat="1" ht="15.75" x14ac:dyDescent="0.25">
      <c r="A136" s="18" t="s">
        <v>145</v>
      </c>
      <c r="B136" s="12" t="s">
        <v>68</v>
      </c>
      <c r="C136" s="20">
        <v>1</v>
      </c>
    </row>
    <row r="137" spans="1:3" s="11" customFormat="1" ht="15.75" x14ac:dyDescent="0.25">
      <c r="A137" s="18" t="s">
        <v>146</v>
      </c>
      <c r="B137" s="12" t="s">
        <v>14</v>
      </c>
      <c r="C137" s="20">
        <v>0.5</v>
      </c>
    </row>
    <row r="138" spans="1:3" s="11" customFormat="1" ht="15.75" x14ac:dyDescent="0.25">
      <c r="A138" s="18" t="s">
        <v>147</v>
      </c>
      <c r="B138" s="12" t="s">
        <v>72</v>
      </c>
      <c r="C138" s="20">
        <v>0.5</v>
      </c>
    </row>
    <row r="139" spans="1:3" s="11" customFormat="1" ht="15.75" x14ac:dyDescent="0.25">
      <c r="A139" s="18" t="s">
        <v>148</v>
      </c>
      <c r="B139" s="12" t="s">
        <v>100</v>
      </c>
      <c r="C139" s="20">
        <v>4</v>
      </c>
    </row>
    <row r="140" spans="1:3" s="11" customFormat="1" ht="15.75" x14ac:dyDescent="0.25">
      <c r="A140" s="18" t="s">
        <v>149</v>
      </c>
      <c r="B140" s="12" t="s">
        <v>101</v>
      </c>
      <c r="C140" s="20">
        <v>1</v>
      </c>
    </row>
    <row r="141" spans="1:3" s="11" customFormat="1" ht="15.75" x14ac:dyDescent="0.25">
      <c r="A141" s="18" t="s">
        <v>150</v>
      </c>
      <c r="B141" s="12" t="s">
        <v>306</v>
      </c>
      <c r="C141" s="20">
        <v>1</v>
      </c>
    </row>
    <row r="142" spans="1:3" s="11" customFormat="1" ht="15.75" x14ac:dyDescent="0.25">
      <c r="A142" s="29" t="s">
        <v>61</v>
      </c>
      <c r="B142" s="29"/>
      <c r="C142" s="19">
        <f>SUM(C136:C141)</f>
        <v>8</v>
      </c>
    </row>
    <row r="143" spans="1:3" s="11" customFormat="1" ht="15.75" x14ac:dyDescent="0.25">
      <c r="A143" s="29" t="s">
        <v>62</v>
      </c>
      <c r="B143" s="29"/>
      <c r="C143" s="19">
        <f>C136+C137+C138</f>
        <v>2</v>
      </c>
    </row>
    <row r="144" spans="1:3" s="11" customFormat="1" ht="15.75" x14ac:dyDescent="0.25">
      <c r="A144" s="29" t="s">
        <v>86</v>
      </c>
      <c r="B144" s="29"/>
      <c r="C144" s="19">
        <f>C139</f>
        <v>4</v>
      </c>
    </row>
    <row r="145" spans="1:3" s="11" customFormat="1" ht="15.75" x14ac:dyDescent="0.25">
      <c r="A145" s="29" t="s">
        <v>87</v>
      </c>
      <c r="B145" s="29"/>
      <c r="C145" s="19">
        <f>C140</f>
        <v>1</v>
      </c>
    </row>
    <row r="146" spans="1:3" s="11" customFormat="1" ht="15.75" x14ac:dyDescent="0.25">
      <c r="A146" s="29" t="s">
        <v>64</v>
      </c>
      <c r="B146" s="29"/>
      <c r="C146" s="19">
        <f>C141</f>
        <v>1</v>
      </c>
    </row>
    <row r="147" spans="1:3" s="7" customFormat="1" ht="15.75" x14ac:dyDescent="0.25">
      <c r="A147" s="17" t="s">
        <v>151</v>
      </c>
      <c r="B147" s="30" t="s">
        <v>152</v>
      </c>
      <c r="C147" s="30"/>
    </row>
    <row r="148" spans="1:3" s="11" customFormat="1" ht="15.75" x14ac:dyDescent="0.25">
      <c r="A148" s="18" t="s">
        <v>153</v>
      </c>
      <c r="B148" s="12" t="s">
        <v>68</v>
      </c>
      <c r="C148" s="20">
        <v>1</v>
      </c>
    </row>
    <row r="149" spans="1:3" s="11" customFormat="1" ht="15.75" x14ac:dyDescent="0.25">
      <c r="A149" s="18" t="s">
        <v>154</v>
      </c>
      <c r="B149" s="12" t="s">
        <v>70</v>
      </c>
      <c r="C149" s="20">
        <v>2</v>
      </c>
    </row>
    <row r="150" spans="1:3" s="11" customFormat="1" ht="15.75" x14ac:dyDescent="0.25">
      <c r="A150" s="18" t="s">
        <v>155</v>
      </c>
      <c r="B150" s="12" t="s">
        <v>100</v>
      </c>
      <c r="C150" s="20">
        <f>6+1</f>
        <v>7</v>
      </c>
    </row>
    <row r="151" spans="1:3" s="11" customFormat="1" ht="15.75" x14ac:dyDescent="0.25">
      <c r="A151" s="18" t="s">
        <v>156</v>
      </c>
      <c r="B151" s="12" t="s">
        <v>101</v>
      </c>
      <c r="C151" s="20">
        <v>2</v>
      </c>
    </row>
    <row r="152" spans="1:3" s="11" customFormat="1" ht="15.75" x14ac:dyDescent="0.25">
      <c r="A152" s="18" t="s">
        <v>157</v>
      </c>
      <c r="B152" s="12" t="s">
        <v>306</v>
      </c>
      <c r="C152" s="20">
        <v>1</v>
      </c>
    </row>
    <row r="153" spans="1:3" s="11" customFormat="1" ht="15.75" x14ac:dyDescent="0.25">
      <c r="A153" s="18" t="s">
        <v>158</v>
      </c>
      <c r="B153" s="12" t="s">
        <v>26</v>
      </c>
      <c r="C153" s="20">
        <v>1</v>
      </c>
    </row>
    <row r="154" spans="1:3" s="11" customFormat="1" ht="15.75" x14ac:dyDescent="0.25">
      <c r="A154" s="29" t="s">
        <v>61</v>
      </c>
      <c r="B154" s="29"/>
      <c r="C154" s="19">
        <f>SUM(C148:C153)</f>
        <v>14</v>
      </c>
    </row>
    <row r="155" spans="1:3" s="11" customFormat="1" ht="15.75" x14ac:dyDescent="0.25">
      <c r="A155" s="29" t="s">
        <v>62</v>
      </c>
      <c r="B155" s="29"/>
      <c r="C155" s="19">
        <f>C148+C149</f>
        <v>3</v>
      </c>
    </row>
    <row r="156" spans="1:3" s="11" customFormat="1" ht="15.75" x14ac:dyDescent="0.25">
      <c r="A156" s="29" t="s">
        <v>86</v>
      </c>
      <c r="B156" s="29"/>
      <c r="C156" s="19">
        <f>C150</f>
        <v>7</v>
      </c>
    </row>
    <row r="157" spans="1:3" s="7" customFormat="1" ht="15.75" x14ac:dyDescent="0.25">
      <c r="A157" s="29" t="s">
        <v>87</v>
      </c>
      <c r="B157" s="29"/>
      <c r="C157" s="19">
        <f>C151</f>
        <v>2</v>
      </c>
    </row>
    <row r="158" spans="1:3" s="11" customFormat="1" ht="15.75" x14ac:dyDescent="0.25">
      <c r="A158" s="29" t="s">
        <v>64</v>
      </c>
      <c r="B158" s="29"/>
      <c r="C158" s="19">
        <f>C152+C153</f>
        <v>2</v>
      </c>
    </row>
    <row r="159" spans="1:3" s="11" customFormat="1" ht="15.75" x14ac:dyDescent="0.25">
      <c r="A159" s="17" t="s">
        <v>167</v>
      </c>
      <c r="B159" s="30" t="s">
        <v>168</v>
      </c>
      <c r="C159" s="30"/>
    </row>
    <row r="160" spans="1:3" s="11" customFormat="1" ht="15.75" customHeight="1" outlineLevel="1" x14ac:dyDescent="0.25">
      <c r="A160" s="18" t="s">
        <v>169</v>
      </c>
      <c r="B160" s="12" t="s">
        <v>68</v>
      </c>
      <c r="C160" s="20">
        <v>1</v>
      </c>
    </row>
    <row r="161" spans="1:3" s="11" customFormat="1" ht="15.75" x14ac:dyDescent="0.25">
      <c r="A161" s="18" t="s">
        <v>170</v>
      </c>
      <c r="B161" s="12" t="s">
        <v>14</v>
      </c>
      <c r="C161" s="20">
        <v>1.5</v>
      </c>
    </row>
    <row r="162" spans="1:3" s="11" customFormat="1" ht="15.75" x14ac:dyDescent="0.25">
      <c r="A162" s="18" t="s">
        <v>171</v>
      </c>
      <c r="B162" s="12" t="s">
        <v>100</v>
      </c>
      <c r="C162" s="20">
        <f>4.5-0.25+1</f>
        <v>5.25</v>
      </c>
    </row>
    <row r="163" spans="1:3" s="11" customFormat="1" ht="15.75" x14ac:dyDescent="0.25">
      <c r="A163" s="18" t="s">
        <v>172</v>
      </c>
      <c r="B163" s="12" t="s">
        <v>101</v>
      </c>
      <c r="C163" s="20">
        <v>1</v>
      </c>
    </row>
    <row r="164" spans="1:3" s="11" customFormat="1" ht="15.75" x14ac:dyDescent="0.25">
      <c r="A164" s="18" t="s">
        <v>173</v>
      </c>
      <c r="B164" s="12" t="s">
        <v>306</v>
      </c>
      <c r="C164" s="20">
        <v>1</v>
      </c>
    </row>
    <row r="165" spans="1:3" s="11" customFormat="1" ht="15.75" x14ac:dyDescent="0.25">
      <c r="A165" s="18" t="s">
        <v>174</v>
      </c>
      <c r="B165" s="12" t="s">
        <v>81</v>
      </c>
      <c r="C165" s="20">
        <v>0.5</v>
      </c>
    </row>
    <row r="166" spans="1:3" s="7" customFormat="1" ht="15.75" x14ac:dyDescent="0.25">
      <c r="A166" s="29" t="s">
        <v>61</v>
      </c>
      <c r="B166" s="29"/>
      <c r="C166" s="19">
        <f>SUM(C160:C165)</f>
        <v>10.25</v>
      </c>
    </row>
    <row r="167" spans="1:3" s="11" customFormat="1" ht="15.75" x14ac:dyDescent="0.25">
      <c r="A167" s="29" t="s">
        <v>62</v>
      </c>
      <c r="B167" s="29"/>
      <c r="C167" s="19">
        <f>C160+C161</f>
        <v>2.5</v>
      </c>
    </row>
    <row r="168" spans="1:3" s="11" customFormat="1" ht="15.75" x14ac:dyDescent="0.25">
      <c r="A168" s="29" t="s">
        <v>86</v>
      </c>
      <c r="B168" s="29"/>
      <c r="C168" s="19">
        <f>C162</f>
        <v>5.25</v>
      </c>
    </row>
    <row r="169" spans="1:3" s="11" customFormat="1" ht="15.75" x14ac:dyDescent="0.25">
      <c r="A169" s="29" t="s">
        <v>87</v>
      </c>
      <c r="B169" s="29"/>
      <c r="C169" s="19">
        <f>C163</f>
        <v>1</v>
      </c>
    </row>
    <row r="170" spans="1:3" s="11" customFormat="1" ht="15.75" x14ac:dyDescent="0.25">
      <c r="A170" s="29" t="s">
        <v>64</v>
      </c>
      <c r="B170" s="29"/>
      <c r="C170" s="19">
        <f>C164+C165</f>
        <v>1.5</v>
      </c>
    </row>
    <row r="171" spans="1:3" s="11" customFormat="1" ht="15.75" x14ac:dyDescent="0.25">
      <c r="A171" s="17" t="s">
        <v>175</v>
      </c>
      <c r="B171" s="30" t="s">
        <v>176</v>
      </c>
      <c r="C171" s="30"/>
    </row>
    <row r="172" spans="1:3" s="11" customFormat="1" ht="15.75" x14ac:dyDescent="0.25">
      <c r="A172" s="18" t="s">
        <v>177</v>
      </c>
      <c r="B172" s="12" t="s">
        <v>68</v>
      </c>
      <c r="C172" s="20">
        <v>1</v>
      </c>
    </row>
    <row r="173" spans="1:3" s="11" customFormat="1" ht="15.75" customHeight="1" outlineLevel="1" x14ac:dyDescent="0.25">
      <c r="A173" s="18" t="s">
        <v>178</v>
      </c>
      <c r="B173" s="12" t="s">
        <v>72</v>
      </c>
      <c r="C173" s="20">
        <v>1</v>
      </c>
    </row>
    <row r="174" spans="1:3" s="11" customFormat="1" ht="15.75" x14ac:dyDescent="0.25">
      <c r="A174" s="18" t="s">
        <v>179</v>
      </c>
      <c r="B174" s="12" t="s">
        <v>100</v>
      </c>
      <c r="C174" s="20">
        <v>4.75</v>
      </c>
    </row>
    <row r="175" spans="1:3" s="11" customFormat="1" ht="15.75" x14ac:dyDescent="0.25">
      <c r="A175" s="18" t="s">
        <v>180</v>
      </c>
      <c r="B175" s="12" t="s">
        <v>101</v>
      </c>
      <c r="C175" s="20">
        <v>1</v>
      </c>
    </row>
    <row r="176" spans="1:3" s="11" customFormat="1" ht="15.75" x14ac:dyDescent="0.25">
      <c r="A176" s="18" t="s">
        <v>181</v>
      </c>
      <c r="B176" s="12" t="s">
        <v>306</v>
      </c>
      <c r="C176" s="20">
        <v>1</v>
      </c>
    </row>
    <row r="177" spans="1:3" s="11" customFormat="1" ht="15.75" x14ac:dyDescent="0.25">
      <c r="A177" s="18" t="s">
        <v>182</v>
      </c>
      <c r="B177" s="12" t="s">
        <v>81</v>
      </c>
      <c r="C177" s="20">
        <v>1</v>
      </c>
    </row>
    <row r="178" spans="1:3" s="11" customFormat="1" ht="15.75" x14ac:dyDescent="0.25">
      <c r="A178" s="29" t="s">
        <v>61</v>
      </c>
      <c r="B178" s="29"/>
      <c r="C178" s="19">
        <f>SUM(C172:C177)</f>
        <v>9.75</v>
      </c>
    </row>
    <row r="179" spans="1:3" s="7" customFormat="1" ht="15.75" x14ac:dyDescent="0.25">
      <c r="A179" s="29" t="s">
        <v>62</v>
      </c>
      <c r="B179" s="29"/>
      <c r="C179" s="19">
        <f>C172+C173</f>
        <v>2</v>
      </c>
    </row>
    <row r="180" spans="1:3" s="11" customFormat="1" ht="15.75" x14ac:dyDescent="0.25">
      <c r="A180" s="29" t="s">
        <v>86</v>
      </c>
      <c r="B180" s="29"/>
      <c r="C180" s="19">
        <f>C174</f>
        <v>4.75</v>
      </c>
    </row>
    <row r="181" spans="1:3" s="11" customFormat="1" ht="15.75" x14ac:dyDescent="0.25">
      <c r="A181" s="29" t="s">
        <v>87</v>
      </c>
      <c r="B181" s="29"/>
      <c r="C181" s="19">
        <f>C175</f>
        <v>1</v>
      </c>
    </row>
    <row r="182" spans="1:3" s="11" customFormat="1" ht="15.75" x14ac:dyDescent="0.25">
      <c r="A182" s="29" t="s">
        <v>64</v>
      </c>
      <c r="B182" s="29"/>
      <c r="C182" s="19">
        <f>C176+C177</f>
        <v>2</v>
      </c>
    </row>
    <row r="183" spans="1:3" s="11" customFormat="1" ht="15.75" x14ac:dyDescent="0.25">
      <c r="A183" s="17" t="s">
        <v>159</v>
      </c>
      <c r="B183" s="30" t="s">
        <v>183</v>
      </c>
      <c r="C183" s="30"/>
    </row>
    <row r="184" spans="1:3" s="11" customFormat="1" ht="15.75" x14ac:dyDescent="0.25">
      <c r="A184" s="18" t="s">
        <v>160</v>
      </c>
      <c r="B184" s="12" t="s">
        <v>68</v>
      </c>
      <c r="C184" s="20">
        <v>1</v>
      </c>
    </row>
    <row r="185" spans="1:3" s="11" customFormat="1" ht="15.75" x14ac:dyDescent="0.25">
      <c r="A185" s="18" t="s">
        <v>161</v>
      </c>
      <c r="B185" s="12" t="s">
        <v>14</v>
      </c>
      <c r="C185" s="20">
        <v>0</v>
      </c>
    </row>
    <row r="186" spans="1:3" s="11" customFormat="1" ht="15.75" x14ac:dyDescent="0.25">
      <c r="A186" s="18" t="s">
        <v>162</v>
      </c>
      <c r="B186" s="12" t="s">
        <v>100</v>
      </c>
      <c r="C186" s="20">
        <v>2.75</v>
      </c>
    </row>
    <row r="187" spans="1:3" s="11" customFormat="1" ht="15.75" x14ac:dyDescent="0.25">
      <c r="A187" s="18" t="s">
        <v>163</v>
      </c>
      <c r="B187" s="12" t="s">
        <v>101</v>
      </c>
      <c r="C187" s="20">
        <v>1</v>
      </c>
    </row>
    <row r="188" spans="1:3" s="11" customFormat="1" ht="15.75" x14ac:dyDescent="0.25">
      <c r="A188" s="18" t="s">
        <v>164</v>
      </c>
      <c r="B188" s="12" t="s">
        <v>306</v>
      </c>
      <c r="C188" s="20">
        <v>1</v>
      </c>
    </row>
    <row r="189" spans="1:3" s="11" customFormat="1" ht="15.75" x14ac:dyDescent="0.25">
      <c r="A189" s="10" t="s">
        <v>165</v>
      </c>
      <c r="B189" s="12" t="s">
        <v>81</v>
      </c>
      <c r="C189" s="20">
        <v>1</v>
      </c>
    </row>
    <row r="190" spans="1:3" s="11" customFormat="1" ht="15.75" x14ac:dyDescent="0.25">
      <c r="A190" s="10" t="s">
        <v>166</v>
      </c>
      <c r="B190" s="12" t="s">
        <v>26</v>
      </c>
      <c r="C190" s="20">
        <v>0</v>
      </c>
    </row>
    <row r="191" spans="1:3" s="11" customFormat="1" ht="15.75" x14ac:dyDescent="0.25">
      <c r="A191" s="29" t="s">
        <v>61</v>
      </c>
      <c r="B191" s="29"/>
      <c r="C191" s="19">
        <f>SUM(C184:C190)</f>
        <v>6.75</v>
      </c>
    </row>
    <row r="192" spans="1:3" s="7" customFormat="1" ht="15.75" x14ac:dyDescent="0.25">
      <c r="A192" s="29" t="s">
        <v>62</v>
      </c>
      <c r="B192" s="29"/>
      <c r="C192" s="19">
        <f>C184+C185</f>
        <v>1</v>
      </c>
    </row>
    <row r="193" spans="1:3" s="11" customFormat="1" ht="15.75" x14ac:dyDescent="0.25">
      <c r="A193" s="29" t="s">
        <v>86</v>
      </c>
      <c r="B193" s="29"/>
      <c r="C193" s="19">
        <f>C186</f>
        <v>2.75</v>
      </c>
    </row>
    <row r="194" spans="1:3" s="11" customFormat="1" ht="15.75" x14ac:dyDescent="0.25">
      <c r="A194" s="29" t="s">
        <v>87</v>
      </c>
      <c r="B194" s="29"/>
      <c r="C194" s="19">
        <f>C187</f>
        <v>1</v>
      </c>
    </row>
    <row r="195" spans="1:3" s="11" customFormat="1" ht="15.75" x14ac:dyDescent="0.25">
      <c r="A195" s="29" t="s">
        <v>64</v>
      </c>
      <c r="B195" s="29"/>
      <c r="C195" s="19">
        <f>C188+C189+C190</f>
        <v>2</v>
      </c>
    </row>
    <row r="196" spans="1:3" s="11" customFormat="1" ht="15.75" x14ac:dyDescent="0.25">
      <c r="A196" s="17" t="s">
        <v>184</v>
      </c>
      <c r="B196" s="30" t="s">
        <v>185</v>
      </c>
      <c r="C196" s="30"/>
    </row>
    <row r="197" spans="1:3" s="11" customFormat="1" ht="15.75" x14ac:dyDescent="0.25">
      <c r="A197" s="18" t="s">
        <v>186</v>
      </c>
      <c r="B197" s="12" t="s">
        <v>68</v>
      </c>
      <c r="C197" s="20">
        <v>1</v>
      </c>
    </row>
    <row r="198" spans="1:3" s="11" customFormat="1" ht="15.75" x14ac:dyDescent="0.25">
      <c r="A198" s="10" t="s">
        <v>187</v>
      </c>
      <c r="B198" s="12" t="s">
        <v>14</v>
      </c>
      <c r="C198" s="20">
        <v>0</v>
      </c>
    </row>
    <row r="199" spans="1:3" s="11" customFormat="1" ht="15.75" x14ac:dyDescent="0.25">
      <c r="A199" s="18" t="s">
        <v>188</v>
      </c>
      <c r="B199" s="12" t="s">
        <v>100</v>
      </c>
      <c r="C199" s="20">
        <v>2.5</v>
      </c>
    </row>
    <row r="200" spans="1:3" s="11" customFormat="1" ht="15.75" x14ac:dyDescent="0.25">
      <c r="A200" s="18" t="s">
        <v>189</v>
      </c>
      <c r="B200" s="12" t="s">
        <v>101</v>
      </c>
      <c r="C200" s="20">
        <v>1</v>
      </c>
    </row>
    <row r="201" spans="1:3" s="11" customFormat="1" ht="15.75" x14ac:dyDescent="0.25">
      <c r="A201" s="18" t="s">
        <v>190</v>
      </c>
      <c r="B201" s="12" t="s">
        <v>306</v>
      </c>
      <c r="C201" s="20">
        <v>1</v>
      </c>
    </row>
    <row r="202" spans="1:3" s="11" customFormat="1" ht="15.75" x14ac:dyDescent="0.25">
      <c r="A202" s="29" t="s">
        <v>61</v>
      </c>
      <c r="B202" s="29"/>
      <c r="C202" s="19">
        <f>SUM(C197:C201)</f>
        <v>5.5</v>
      </c>
    </row>
    <row r="203" spans="1:3" s="11" customFormat="1" ht="15.75" x14ac:dyDescent="0.25">
      <c r="A203" s="29" t="s">
        <v>62</v>
      </c>
      <c r="B203" s="29"/>
      <c r="C203" s="19">
        <f>C197+C198</f>
        <v>1</v>
      </c>
    </row>
    <row r="204" spans="1:3" s="11" customFormat="1" ht="15.75" x14ac:dyDescent="0.25">
      <c r="A204" s="29" t="s">
        <v>86</v>
      </c>
      <c r="B204" s="29"/>
      <c r="C204" s="19">
        <f>C199</f>
        <v>2.5</v>
      </c>
    </row>
    <row r="205" spans="1:3" s="21" customFormat="1" ht="15.75" x14ac:dyDescent="0.25">
      <c r="A205" s="29" t="s">
        <v>87</v>
      </c>
      <c r="B205" s="29"/>
      <c r="C205" s="19">
        <f>C200</f>
        <v>1</v>
      </c>
    </row>
    <row r="206" spans="1:3" s="11" customFormat="1" ht="15.75" x14ac:dyDescent="0.25">
      <c r="A206" s="29" t="s">
        <v>64</v>
      </c>
      <c r="B206" s="29"/>
      <c r="C206" s="19">
        <f>C201</f>
        <v>1</v>
      </c>
    </row>
    <row r="207" spans="1:3" s="11" customFormat="1" ht="15.75" x14ac:dyDescent="0.25">
      <c r="A207" s="17" t="s">
        <v>191</v>
      </c>
      <c r="B207" s="30" t="s">
        <v>192</v>
      </c>
      <c r="C207" s="30"/>
    </row>
    <row r="208" spans="1:3" s="11" customFormat="1" ht="15.75" x14ac:dyDescent="0.25">
      <c r="A208" s="18" t="s">
        <v>193</v>
      </c>
      <c r="B208" s="12" t="s">
        <v>68</v>
      </c>
      <c r="C208" s="20">
        <v>1</v>
      </c>
    </row>
    <row r="209" spans="1:3" s="7" customFormat="1" ht="15.75" x14ac:dyDescent="0.25">
      <c r="A209" s="18" t="s">
        <v>194</v>
      </c>
      <c r="B209" s="12" t="s">
        <v>14</v>
      </c>
      <c r="C209" s="20">
        <v>0</v>
      </c>
    </row>
    <row r="210" spans="1:3" s="11" customFormat="1" ht="15.75" x14ac:dyDescent="0.25">
      <c r="A210" s="18" t="s">
        <v>195</v>
      </c>
      <c r="B210" s="12" t="s">
        <v>100</v>
      </c>
      <c r="C210" s="20">
        <v>2.75</v>
      </c>
    </row>
    <row r="211" spans="1:3" s="11" customFormat="1" ht="15.75" x14ac:dyDescent="0.25">
      <c r="A211" s="18" t="s">
        <v>196</v>
      </c>
      <c r="B211" s="12" t="s">
        <v>101</v>
      </c>
      <c r="C211" s="20">
        <v>1</v>
      </c>
    </row>
    <row r="212" spans="1:3" s="11" customFormat="1" ht="15.75" x14ac:dyDescent="0.25">
      <c r="A212" s="18" t="s">
        <v>197</v>
      </c>
      <c r="B212" s="12" t="s">
        <v>306</v>
      </c>
      <c r="C212" s="20">
        <v>1</v>
      </c>
    </row>
    <row r="213" spans="1:3" s="7" customFormat="1" ht="15.75" x14ac:dyDescent="0.25">
      <c r="A213" s="29" t="s">
        <v>61</v>
      </c>
      <c r="B213" s="29"/>
      <c r="C213" s="19">
        <f>SUM(C208:C212)</f>
        <v>5.75</v>
      </c>
    </row>
    <row r="214" spans="1:3" s="11" customFormat="1" ht="15.75" x14ac:dyDescent="0.25">
      <c r="A214" s="29" t="s">
        <v>62</v>
      </c>
      <c r="B214" s="29"/>
      <c r="C214" s="19">
        <f>C208+C209</f>
        <v>1</v>
      </c>
    </row>
    <row r="215" spans="1:3" s="11" customFormat="1" ht="15.75" x14ac:dyDescent="0.25">
      <c r="A215" s="29" t="s">
        <v>86</v>
      </c>
      <c r="B215" s="29"/>
      <c r="C215" s="19">
        <f>C210</f>
        <v>2.75</v>
      </c>
    </row>
    <row r="216" spans="1:3" s="11" customFormat="1" ht="15.75" x14ac:dyDescent="0.25">
      <c r="A216" s="29" t="s">
        <v>87</v>
      </c>
      <c r="B216" s="29"/>
      <c r="C216" s="19">
        <f>C211</f>
        <v>1</v>
      </c>
    </row>
    <row r="217" spans="1:3" s="7" customFormat="1" ht="15.75" x14ac:dyDescent="0.25">
      <c r="A217" s="29" t="s">
        <v>64</v>
      </c>
      <c r="B217" s="29"/>
      <c r="C217" s="19">
        <f>C212</f>
        <v>1</v>
      </c>
    </row>
    <row r="218" spans="1:3" s="11" customFormat="1" ht="15.75" x14ac:dyDescent="0.25">
      <c r="A218" s="17" t="s">
        <v>198</v>
      </c>
      <c r="B218" s="30" t="s">
        <v>199</v>
      </c>
      <c r="C218" s="30"/>
    </row>
    <row r="219" spans="1:3" s="11" customFormat="1" ht="15.75" x14ac:dyDescent="0.25">
      <c r="A219" s="18" t="s">
        <v>200</v>
      </c>
      <c r="B219" s="12" t="s">
        <v>68</v>
      </c>
      <c r="C219" s="20">
        <v>1</v>
      </c>
    </row>
    <row r="220" spans="1:3" s="11" customFormat="1" ht="15.75" x14ac:dyDescent="0.25">
      <c r="A220" s="18" t="s">
        <v>201</v>
      </c>
      <c r="B220" s="12" t="s">
        <v>100</v>
      </c>
      <c r="C220" s="20">
        <v>2.5</v>
      </c>
    </row>
    <row r="221" spans="1:3" s="11" customFormat="1" ht="15.75" x14ac:dyDescent="0.25">
      <c r="A221" s="18" t="s">
        <v>202</v>
      </c>
      <c r="B221" s="12" t="s">
        <v>101</v>
      </c>
      <c r="C221" s="20">
        <v>1</v>
      </c>
    </row>
    <row r="222" spans="1:3" s="7" customFormat="1" ht="15.75" x14ac:dyDescent="0.25">
      <c r="A222" s="18" t="s">
        <v>203</v>
      </c>
      <c r="B222" s="12" t="s">
        <v>306</v>
      </c>
      <c r="C222" s="20">
        <v>1</v>
      </c>
    </row>
    <row r="223" spans="1:3" s="11" customFormat="1" ht="15.75" x14ac:dyDescent="0.25">
      <c r="A223" s="29" t="s">
        <v>61</v>
      </c>
      <c r="B223" s="29"/>
      <c r="C223" s="19">
        <f>SUM(C219:C222)</f>
        <v>5.5</v>
      </c>
    </row>
    <row r="224" spans="1:3" s="11" customFormat="1" ht="15.75" x14ac:dyDescent="0.25">
      <c r="A224" s="29" t="s">
        <v>62</v>
      </c>
      <c r="B224" s="29"/>
      <c r="C224" s="19">
        <f>C219</f>
        <v>1</v>
      </c>
    </row>
    <row r="225" spans="1:3" s="11" customFormat="1" ht="15.75" x14ac:dyDescent="0.25">
      <c r="A225" s="29" t="s">
        <v>86</v>
      </c>
      <c r="B225" s="29"/>
      <c r="C225" s="19">
        <f>C220</f>
        <v>2.5</v>
      </c>
    </row>
    <row r="226" spans="1:3" s="7" customFormat="1" ht="15.75" x14ac:dyDescent="0.25">
      <c r="A226" s="29" t="s">
        <v>87</v>
      </c>
      <c r="B226" s="29"/>
      <c r="C226" s="19">
        <f>C221</f>
        <v>1</v>
      </c>
    </row>
    <row r="227" spans="1:3" s="11" customFormat="1" ht="15.75" x14ac:dyDescent="0.25">
      <c r="A227" s="29" t="s">
        <v>64</v>
      </c>
      <c r="B227" s="29"/>
      <c r="C227" s="19">
        <f>C222</f>
        <v>1</v>
      </c>
    </row>
    <row r="228" spans="1:3" s="11" customFormat="1" ht="15.75" x14ac:dyDescent="0.25">
      <c r="A228" s="17" t="s">
        <v>204</v>
      </c>
      <c r="B228" s="30" t="s">
        <v>205</v>
      </c>
      <c r="C228" s="30"/>
    </row>
    <row r="229" spans="1:3" s="11" customFormat="1" ht="15.75" x14ac:dyDescent="0.25">
      <c r="A229" s="18" t="s">
        <v>206</v>
      </c>
      <c r="B229" s="12" t="s">
        <v>68</v>
      </c>
      <c r="C229" s="20">
        <v>1</v>
      </c>
    </row>
    <row r="230" spans="1:3" s="7" customFormat="1" ht="15.75" customHeight="1" x14ac:dyDescent="0.25">
      <c r="A230" s="18" t="s">
        <v>207</v>
      </c>
      <c r="B230" s="12" t="s">
        <v>14</v>
      </c>
      <c r="C230" s="20">
        <v>0</v>
      </c>
    </row>
    <row r="231" spans="1:3" s="11" customFormat="1" ht="15.75" customHeight="1" x14ac:dyDescent="0.25">
      <c r="A231" s="18" t="s">
        <v>208</v>
      </c>
      <c r="B231" s="12" t="s">
        <v>100</v>
      </c>
      <c r="C231" s="20">
        <v>1.5</v>
      </c>
    </row>
    <row r="232" spans="1:3" s="11" customFormat="1" ht="15.75" customHeight="1" x14ac:dyDescent="0.25">
      <c r="A232" s="18" t="s">
        <v>209</v>
      </c>
      <c r="B232" s="12" t="s">
        <v>101</v>
      </c>
      <c r="C232" s="20">
        <v>1</v>
      </c>
    </row>
    <row r="233" spans="1:3" s="11" customFormat="1" ht="15.75" customHeight="1" x14ac:dyDescent="0.25">
      <c r="A233" s="18" t="s">
        <v>210</v>
      </c>
      <c r="B233" s="12" t="s">
        <v>306</v>
      </c>
      <c r="C233" s="20">
        <v>1</v>
      </c>
    </row>
    <row r="234" spans="1:3" s="7" customFormat="1" ht="15.75" customHeight="1" x14ac:dyDescent="0.25">
      <c r="A234" s="29" t="s">
        <v>61</v>
      </c>
      <c r="B234" s="29"/>
      <c r="C234" s="19">
        <f>SUM(C229:C233)</f>
        <v>4.5</v>
      </c>
    </row>
    <row r="235" spans="1:3" s="11" customFormat="1" ht="15.75" customHeight="1" x14ac:dyDescent="0.25">
      <c r="A235" s="29" t="s">
        <v>62</v>
      </c>
      <c r="B235" s="29"/>
      <c r="C235" s="19">
        <f>C229+C230</f>
        <v>1</v>
      </c>
    </row>
    <row r="236" spans="1:3" s="11" customFormat="1" ht="15.75" customHeight="1" x14ac:dyDescent="0.25">
      <c r="A236" s="29" t="s">
        <v>86</v>
      </c>
      <c r="B236" s="29"/>
      <c r="C236" s="19">
        <f>C231</f>
        <v>1.5</v>
      </c>
    </row>
    <row r="237" spans="1:3" s="11" customFormat="1" ht="15.75" customHeight="1" x14ac:dyDescent="0.25">
      <c r="A237" s="29" t="s">
        <v>87</v>
      </c>
      <c r="B237" s="29"/>
      <c r="C237" s="19">
        <f>C232</f>
        <v>1</v>
      </c>
    </row>
    <row r="238" spans="1:3" s="7" customFormat="1" ht="15.75" x14ac:dyDescent="0.25">
      <c r="A238" s="29" t="s">
        <v>64</v>
      </c>
      <c r="B238" s="29"/>
      <c r="C238" s="19">
        <f>C233</f>
        <v>1</v>
      </c>
    </row>
    <row r="239" spans="1:3" s="11" customFormat="1" ht="15.75" x14ac:dyDescent="0.25">
      <c r="A239" s="17" t="s">
        <v>211</v>
      </c>
      <c r="B239" s="30" t="s">
        <v>212</v>
      </c>
      <c r="C239" s="30"/>
    </row>
    <row r="240" spans="1:3" s="11" customFormat="1" ht="15.75" x14ac:dyDescent="0.25">
      <c r="A240" s="18" t="s">
        <v>213</v>
      </c>
      <c r="B240" s="12" t="s">
        <v>68</v>
      </c>
      <c r="C240" s="20">
        <v>1</v>
      </c>
    </row>
    <row r="241" spans="1:3" s="11" customFormat="1" ht="15.75" x14ac:dyDescent="0.25">
      <c r="A241" s="18" t="s">
        <v>214</v>
      </c>
      <c r="B241" s="12" t="s">
        <v>14</v>
      </c>
      <c r="C241" s="20">
        <v>0</v>
      </c>
    </row>
    <row r="242" spans="1:3" s="11" customFormat="1" ht="15.75" x14ac:dyDescent="0.25">
      <c r="A242" s="18" t="s">
        <v>215</v>
      </c>
      <c r="B242" s="12" t="s">
        <v>100</v>
      </c>
      <c r="C242" s="20">
        <v>2.25</v>
      </c>
    </row>
    <row r="243" spans="1:3" s="7" customFormat="1" ht="15.75" x14ac:dyDescent="0.25">
      <c r="A243" s="18" t="s">
        <v>216</v>
      </c>
      <c r="B243" s="12" t="s">
        <v>101</v>
      </c>
      <c r="C243" s="20">
        <v>1</v>
      </c>
    </row>
    <row r="244" spans="1:3" s="11" customFormat="1" ht="15.75" x14ac:dyDescent="0.25">
      <c r="A244" s="18" t="s">
        <v>217</v>
      </c>
      <c r="B244" s="12" t="s">
        <v>306</v>
      </c>
      <c r="C244" s="20">
        <v>1</v>
      </c>
    </row>
    <row r="245" spans="1:3" s="11" customFormat="1" ht="15.75" x14ac:dyDescent="0.25">
      <c r="A245" s="18" t="s">
        <v>218</v>
      </c>
      <c r="B245" s="12" t="s">
        <v>81</v>
      </c>
      <c r="C245" s="20">
        <v>0.5</v>
      </c>
    </row>
    <row r="246" spans="1:3" s="11" customFormat="1" ht="15.75" x14ac:dyDescent="0.25">
      <c r="A246" s="29" t="s">
        <v>61</v>
      </c>
      <c r="B246" s="29"/>
      <c r="C246" s="19">
        <f>SUM(C240:C245)</f>
        <v>5.75</v>
      </c>
    </row>
    <row r="247" spans="1:3" s="11" customFormat="1" ht="15.75" x14ac:dyDescent="0.25">
      <c r="A247" s="29" t="s">
        <v>62</v>
      </c>
      <c r="B247" s="29"/>
      <c r="C247" s="19">
        <f>C240+C241</f>
        <v>1</v>
      </c>
    </row>
    <row r="248" spans="1:3" s="11" customFormat="1" ht="15.75" x14ac:dyDescent="0.25">
      <c r="A248" s="29" t="s">
        <v>86</v>
      </c>
      <c r="B248" s="29"/>
      <c r="C248" s="19">
        <f>C242</f>
        <v>2.25</v>
      </c>
    </row>
    <row r="249" spans="1:3" s="7" customFormat="1" ht="15.75" customHeight="1" outlineLevel="2" x14ac:dyDescent="0.25">
      <c r="A249" s="29" t="s">
        <v>87</v>
      </c>
      <c r="B249" s="29"/>
      <c r="C249" s="19">
        <f>C243</f>
        <v>1</v>
      </c>
    </row>
    <row r="250" spans="1:3" s="11" customFormat="1" ht="15.75" customHeight="1" outlineLevel="2" x14ac:dyDescent="0.25">
      <c r="A250" s="29" t="s">
        <v>64</v>
      </c>
      <c r="B250" s="29"/>
      <c r="C250" s="19">
        <f>C244+C245</f>
        <v>1.5</v>
      </c>
    </row>
    <row r="251" spans="1:3" s="11" customFormat="1" ht="15.75" customHeight="1" outlineLevel="2" x14ac:dyDescent="0.25">
      <c r="A251" s="17" t="s">
        <v>219</v>
      </c>
      <c r="B251" s="30" t="s">
        <v>307</v>
      </c>
      <c r="C251" s="30"/>
    </row>
    <row r="252" spans="1:3" s="11" customFormat="1" ht="15.75" customHeight="1" outlineLevel="2" x14ac:dyDescent="0.25">
      <c r="A252" s="18" t="s">
        <v>220</v>
      </c>
      <c r="B252" s="12" t="s">
        <v>68</v>
      </c>
      <c r="C252" s="20">
        <v>1</v>
      </c>
    </row>
    <row r="253" spans="1:3" s="7" customFormat="1" ht="15.75" x14ac:dyDescent="0.25">
      <c r="A253" s="18" t="s">
        <v>221</v>
      </c>
      <c r="B253" s="12" t="s">
        <v>14</v>
      </c>
      <c r="C253" s="20">
        <v>0.75</v>
      </c>
    </row>
    <row r="254" spans="1:3" s="11" customFormat="1" ht="15.75" x14ac:dyDescent="0.25">
      <c r="A254" s="18" t="s">
        <v>222</v>
      </c>
      <c r="B254" s="12" t="s">
        <v>100</v>
      </c>
      <c r="C254" s="20">
        <f>3.25-0.25</f>
        <v>3</v>
      </c>
    </row>
    <row r="255" spans="1:3" s="11" customFormat="1" ht="15.75" x14ac:dyDescent="0.25">
      <c r="A255" s="18" t="s">
        <v>223</v>
      </c>
      <c r="B255" s="12" t="s">
        <v>101</v>
      </c>
      <c r="C255" s="20">
        <v>1</v>
      </c>
    </row>
    <row r="256" spans="1:3" s="11" customFormat="1" ht="15.75" x14ac:dyDescent="0.25">
      <c r="A256" s="18" t="s">
        <v>224</v>
      </c>
      <c r="B256" s="12" t="s">
        <v>306</v>
      </c>
      <c r="C256" s="20">
        <v>1</v>
      </c>
    </row>
    <row r="257" spans="1:3" s="11" customFormat="1" ht="15.75" x14ac:dyDescent="0.25">
      <c r="A257" s="18" t="s">
        <v>225</v>
      </c>
      <c r="B257" s="12" t="s">
        <v>81</v>
      </c>
      <c r="C257" s="20">
        <v>0.5</v>
      </c>
    </row>
    <row r="258" spans="1:3" s="7" customFormat="1" ht="15.75" x14ac:dyDescent="0.25">
      <c r="A258" s="18" t="s">
        <v>226</v>
      </c>
      <c r="B258" s="12" t="s">
        <v>26</v>
      </c>
      <c r="C258" s="20">
        <v>0</v>
      </c>
    </row>
    <row r="259" spans="1:3" s="11" customFormat="1" ht="15.75" x14ac:dyDescent="0.25">
      <c r="A259" s="29" t="s">
        <v>61</v>
      </c>
      <c r="B259" s="29"/>
      <c r="C259" s="19">
        <f>SUM(C252:C258)</f>
        <v>7.25</v>
      </c>
    </row>
    <row r="260" spans="1:3" s="11" customFormat="1" ht="15.75" x14ac:dyDescent="0.25">
      <c r="A260" s="29" t="s">
        <v>62</v>
      </c>
      <c r="B260" s="29"/>
      <c r="C260" s="19">
        <f>C252+C253</f>
        <v>1.75</v>
      </c>
    </row>
    <row r="261" spans="1:3" s="11" customFormat="1" ht="15.75" x14ac:dyDescent="0.25">
      <c r="A261" s="29" t="s">
        <v>86</v>
      </c>
      <c r="B261" s="29"/>
      <c r="C261" s="19">
        <f>C254</f>
        <v>3</v>
      </c>
    </row>
    <row r="262" spans="1:3" s="7" customFormat="1" ht="15.75" x14ac:dyDescent="0.25">
      <c r="A262" s="29" t="s">
        <v>87</v>
      </c>
      <c r="B262" s="29"/>
      <c r="C262" s="19">
        <f>C255</f>
        <v>1</v>
      </c>
    </row>
    <row r="263" spans="1:3" s="11" customFormat="1" ht="15.75" x14ac:dyDescent="0.25">
      <c r="A263" s="29" t="s">
        <v>64</v>
      </c>
      <c r="B263" s="29"/>
      <c r="C263" s="19">
        <f>C256+C257+C258</f>
        <v>1.5</v>
      </c>
    </row>
    <row r="264" spans="1:3" s="11" customFormat="1" ht="15.75" x14ac:dyDescent="0.25">
      <c r="A264" s="17" t="s">
        <v>227</v>
      </c>
      <c r="B264" s="30" t="s">
        <v>228</v>
      </c>
      <c r="C264" s="30"/>
    </row>
    <row r="265" spans="1:3" s="11" customFormat="1" ht="15.75" x14ac:dyDescent="0.25">
      <c r="A265" s="18" t="s">
        <v>229</v>
      </c>
      <c r="B265" s="12" t="s">
        <v>68</v>
      </c>
      <c r="C265" s="20">
        <v>1</v>
      </c>
    </row>
    <row r="266" spans="1:3" s="7" customFormat="1" ht="15.75" x14ac:dyDescent="0.25">
      <c r="A266" s="18" t="s">
        <v>230</v>
      </c>
      <c r="B266" s="12" t="s">
        <v>14</v>
      </c>
      <c r="C266" s="20">
        <v>0</v>
      </c>
    </row>
    <row r="267" spans="1:3" s="7" customFormat="1" ht="15.75" x14ac:dyDescent="0.25">
      <c r="A267" s="18" t="s">
        <v>231</v>
      </c>
      <c r="B267" s="12" t="s">
        <v>100</v>
      </c>
      <c r="C267" s="20">
        <v>3</v>
      </c>
    </row>
    <row r="268" spans="1:3" s="11" customFormat="1" ht="15.75" x14ac:dyDescent="0.25">
      <c r="A268" s="18" t="s">
        <v>232</v>
      </c>
      <c r="B268" s="12" t="s">
        <v>101</v>
      </c>
      <c r="C268" s="20">
        <v>1</v>
      </c>
    </row>
    <row r="269" spans="1:3" s="11" customFormat="1" ht="15.75" x14ac:dyDescent="0.25">
      <c r="A269" s="18" t="s">
        <v>233</v>
      </c>
      <c r="B269" s="12" t="s">
        <v>306</v>
      </c>
      <c r="C269" s="20">
        <v>1</v>
      </c>
    </row>
    <row r="270" spans="1:3" s="11" customFormat="1" ht="15.75" x14ac:dyDescent="0.25">
      <c r="A270" s="18" t="s">
        <v>234</v>
      </c>
      <c r="B270" s="12" t="s">
        <v>81</v>
      </c>
      <c r="C270" s="20">
        <v>0.5</v>
      </c>
    </row>
    <row r="271" spans="1:3" s="11" customFormat="1" ht="15.75" x14ac:dyDescent="0.25">
      <c r="A271" s="29" t="s">
        <v>61</v>
      </c>
      <c r="B271" s="29"/>
      <c r="C271" s="19">
        <f>SUM(C265:C270)</f>
        <v>6.5</v>
      </c>
    </row>
    <row r="272" spans="1:3" s="11" customFormat="1" ht="15.75" x14ac:dyDescent="0.25">
      <c r="A272" s="29" t="s">
        <v>62</v>
      </c>
      <c r="B272" s="29"/>
      <c r="C272" s="19">
        <f>C265+C266</f>
        <v>1</v>
      </c>
    </row>
    <row r="273" spans="1:3" s="11" customFormat="1" ht="15.75" x14ac:dyDescent="0.25">
      <c r="A273" s="29" t="s">
        <v>86</v>
      </c>
      <c r="B273" s="29"/>
      <c r="C273" s="19">
        <f>C267</f>
        <v>3</v>
      </c>
    </row>
    <row r="274" spans="1:3" s="11" customFormat="1" ht="15.75" x14ac:dyDescent="0.25">
      <c r="A274" s="29" t="s">
        <v>87</v>
      </c>
      <c r="B274" s="29"/>
      <c r="C274" s="19">
        <f>C268</f>
        <v>1</v>
      </c>
    </row>
    <row r="275" spans="1:3" s="11" customFormat="1" ht="15.75" x14ac:dyDescent="0.25">
      <c r="A275" s="29" t="s">
        <v>64</v>
      </c>
      <c r="B275" s="29"/>
      <c r="C275" s="19">
        <f>C269+C270</f>
        <v>1.5</v>
      </c>
    </row>
    <row r="276" spans="1:3" s="11" customFormat="1" ht="15.75" x14ac:dyDescent="0.25">
      <c r="A276" s="17" t="s">
        <v>235</v>
      </c>
      <c r="B276" s="30" t="s">
        <v>236</v>
      </c>
      <c r="C276" s="30"/>
    </row>
    <row r="277" spans="1:3" s="11" customFormat="1" ht="15.75" x14ac:dyDescent="0.25">
      <c r="A277" s="18" t="s">
        <v>237</v>
      </c>
      <c r="B277" s="12" t="s">
        <v>68</v>
      </c>
      <c r="C277" s="20">
        <v>1</v>
      </c>
    </row>
    <row r="278" spans="1:3" s="11" customFormat="1" ht="15.75" x14ac:dyDescent="0.25">
      <c r="A278" s="18" t="s">
        <v>238</v>
      </c>
      <c r="B278" s="12" t="s">
        <v>14</v>
      </c>
      <c r="C278" s="20">
        <v>1</v>
      </c>
    </row>
    <row r="279" spans="1:3" s="11" customFormat="1" ht="15.75" x14ac:dyDescent="0.25">
      <c r="A279" s="18" t="s">
        <v>239</v>
      </c>
      <c r="B279" s="12" t="s">
        <v>100</v>
      </c>
      <c r="C279" s="20">
        <f>4-0.25</f>
        <v>3.75</v>
      </c>
    </row>
    <row r="280" spans="1:3" ht="15.75" x14ac:dyDescent="0.25">
      <c r="A280" s="18" t="s">
        <v>240</v>
      </c>
      <c r="B280" s="12" t="s">
        <v>101</v>
      </c>
      <c r="C280" s="20">
        <v>1</v>
      </c>
    </row>
    <row r="281" spans="1:3" ht="15.75" x14ac:dyDescent="0.25">
      <c r="A281" s="18" t="s">
        <v>241</v>
      </c>
      <c r="B281" s="12" t="s">
        <v>306</v>
      </c>
      <c r="C281" s="20">
        <v>1</v>
      </c>
    </row>
    <row r="282" spans="1:3" ht="15.75" x14ac:dyDescent="0.25">
      <c r="A282" s="18" t="s">
        <v>242</v>
      </c>
      <c r="B282" s="12" t="s">
        <v>81</v>
      </c>
      <c r="C282" s="20">
        <v>0.5</v>
      </c>
    </row>
    <row r="283" spans="1:3" ht="15.75" x14ac:dyDescent="0.25">
      <c r="A283" s="29" t="s">
        <v>61</v>
      </c>
      <c r="B283" s="29"/>
      <c r="C283" s="19">
        <f>SUM(C277:C282)</f>
        <v>8.25</v>
      </c>
    </row>
    <row r="284" spans="1:3" ht="15.75" x14ac:dyDescent="0.25">
      <c r="A284" s="29" t="s">
        <v>62</v>
      </c>
      <c r="B284" s="29"/>
      <c r="C284" s="19">
        <f>C277+C278</f>
        <v>2</v>
      </c>
    </row>
    <row r="285" spans="1:3" ht="15.75" x14ac:dyDescent="0.25">
      <c r="A285" s="29" t="s">
        <v>86</v>
      </c>
      <c r="B285" s="29"/>
      <c r="C285" s="19">
        <f>C279</f>
        <v>3.75</v>
      </c>
    </row>
    <row r="286" spans="1:3" ht="15.75" x14ac:dyDescent="0.25">
      <c r="A286" s="29" t="s">
        <v>87</v>
      </c>
      <c r="B286" s="29"/>
      <c r="C286" s="19">
        <f>C280</f>
        <v>1</v>
      </c>
    </row>
    <row r="287" spans="1:3" s="5" customFormat="1" ht="18.75" x14ac:dyDescent="0.3">
      <c r="A287" s="29" t="s">
        <v>64</v>
      </c>
      <c r="B287" s="29"/>
      <c r="C287" s="19">
        <f>C281+C282</f>
        <v>1.5</v>
      </c>
    </row>
    <row r="288" spans="1:3" ht="15.75" x14ac:dyDescent="0.25">
      <c r="A288" s="17" t="s">
        <v>243</v>
      </c>
      <c r="B288" s="30" t="s">
        <v>312</v>
      </c>
      <c r="C288" s="30"/>
    </row>
    <row r="289" spans="1:3" ht="15.75" x14ac:dyDescent="0.25">
      <c r="A289" s="18" t="s">
        <v>244</v>
      </c>
      <c r="B289" s="12" t="s">
        <v>245</v>
      </c>
      <c r="C289" s="20">
        <v>1</v>
      </c>
    </row>
    <row r="290" spans="1:3" s="5" customFormat="1" ht="18.75" x14ac:dyDescent="0.3">
      <c r="A290" s="18" t="s">
        <v>246</v>
      </c>
      <c r="B290" s="12" t="s">
        <v>101</v>
      </c>
      <c r="C290" s="20">
        <v>0.5</v>
      </c>
    </row>
    <row r="291" spans="1:3" ht="15.75" x14ac:dyDescent="0.25">
      <c r="A291" s="29" t="s">
        <v>61</v>
      </c>
      <c r="B291" s="29"/>
      <c r="C291" s="19">
        <f>C289+C290</f>
        <v>1.5</v>
      </c>
    </row>
    <row r="292" spans="1:3" ht="15.75" x14ac:dyDescent="0.25">
      <c r="A292" s="17" t="s">
        <v>247</v>
      </c>
      <c r="B292" s="30" t="s">
        <v>248</v>
      </c>
      <c r="C292" s="30"/>
    </row>
    <row r="293" spans="1:3" ht="15.75" x14ac:dyDescent="0.25">
      <c r="A293" s="18" t="s">
        <v>249</v>
      </c>
      <c r="B293" s="12" t="s">
        <v>245</v>
      </c>
      <c r="C293" s="20">
        <v>1</v>
      </c>
    </row>
    <row r="294" spans="1:3" ht="15.75" x14ac:dyDescent="0.25">
      <c r="A294" s="18" t="s">
        <v>250</v>
      </c>
      <c r="B294" s="12" t="s">
        <v>101</v>
      </c>
      <c r="C294" s="20">
        <v>0.5</v>
      </c>
    </row>
    <row r="295" spans="1:3" ht="15.75" x14ac:dyDescent="0.25">
      <c r="A295" s="29" t="s">
        <v>61</v>
      </c>
      <c r="B295" s="29"/>
      <c r="C295" s="19">
        <f>C293+C294</f>
        <v>1.5</v>
      </c>
    </row>
    <row r="296" spans="1:3" ht="15.75" x14ac:dyDescent="0.25">
      <c r="A296" s="17" t="s">
        <v>251</v>
      </c>
      <c r="B296" s="30" t="s">
        <v>252</v>
      </c>
      <c r="C296" s="30"/>
    </row>
    <row r="297" spans="1:3" ht="15.75" x14ac:dyDescent="0.25">
      <c r="A297" s="18" t="s">
        <v>253</v>
      </c>
      <c r="B297" s="12" t="s">
        <v>245</v>
      </c>
      <c r="C297" s="20">
        <v>1</v>
      </c>
    </row>
    <row r="298" spans="1:3" ht="15.75" x14ac:dyDescent="0.25">
      <c r="A298" s="18" t="s">
        <v>254</v>
      </c>
      <c r="B298" s="12" t="s">
        <v>101</v>
      </c>
      <c r="C298" s="20">
        <v>0.5</v>
      </c>
    </row>
    <row r="299" spans="1:3" ht="15.75" x14ac:dyDescent="0.25">
      <c r="A299" s="29" t="s">
        <v>61</v>
      </c>
      <c r="B299" s="29"/>
      <c r="C299" s="19">
        <f>C297+C298</f>
        <v>1.5</v>
      </c>
    </row>
    <row r="300" spans="1:3" ht="15.75" x14ac:dyDescent="0.25">
      <c r="A300" s="17" t="s">
        <v>255</v>
      </c>
      <c r="B300" s="30" t="s">
        <v>256</v>
      </c>
      <c r="C300" s="30"/>
    </row>
    <row r="301" spans="1:3" ht="15.75" x14ac:dyDescent="0.25">
      <c r="A301" s="18" t="s">
        <v>257</v>
      </c>
      <c r="B301" s="12" t="s">
        <v>245</v>
      </c>
      <c r="C301" s="20">
        <v>1</v>
      </c>
    </row>
    <row r="302" spans="1:3" ht="15.75" x14ac:dyDescent="0.25">
      <c r="A302" s="18" t="s">
        <v>258</v>
      </c>
      <c r="B302" s="12" t="s">
        <v>101</v>
      </c>
      <c r="C302" s="20">
        <v>0.5</v>
      </c>
    </row>
    <row r="303" spans="1:3" ht="15.75" x14ac:dyDescent="0.25">
      <c r="A303" s="18"/>
      <c r="B303" s="12" t="s">
        <v>259</v>
      </c>
      <c r="C303" s="20">
        <v>1</v>
      </c>
    </row>
    <row r="304" spans="1:3" ht="15.75" x14ac:dyDescent="0.25">
      <c r="A304" s="29" t="s">
        <v>61</v>
      </c>
      <c r="B304" s="29"/>
      <c r="C304" s="19">
        <f>C301+C302+C303</f>
        <v>2.5</v>
      </c>
    </row>
    <row r="305" spans="1:3" ht="15.75" x14ac:dyDescent="0.25">
      <c r="A305" s="17" t="s">
        <v>260</v>
      </c>
      <c r="B305" s="30" t="s">
        <v>261</v>
      </c>
      <c r="C305" s="30"/>
    </row>
    <row r="306" spans="1:3" ht="15.75" x14ac:dyDescent="0.25">
      <c r="A306" s="18" t="s">
        <v>262</v>
      </c>
      <c r="B306" s="12" t="s">
        <v>245</v>
      </c>
      <c r="C306" s="20">
        <v>0.5</v>
      </c>
    </row>
    <row r="307" spans="1:3" ht="15.75" x14ac:dyDescent="0.25">
      <c r="A307" s="29" t="s">
        <v>61</v>
      </c>
      <c r="B307" s="29"/>
      <c r="C307" s="19">
        <f>C306</f>
        <v>0.5</v>
      </c>
    </row>
    <row r="308" spans="1:3" ht="15.75" x14ac:dyDescent="0.25">
      <c r="A308" s="17" t="s">
        <v>263</v>
      </c>
      <c r="B308" s="30" t="s">
        <v>264</v>
      </c>
      <c r="C308" s="30"/>
    </row>
    <row r="309" spans="1:3" ht="15.75" x14ac:dyDescent="0.25">
      <c r="A309" s="18" t="s">
        <v>265</v>
      </c>
      <c r="B309" s="12" t="s">
        <v>245</v>
      </c>
      <c r="C309" s="20">
        <v>1</v>
      </c>
    </row>
    <row r="310" spans="1:3" ht="15.75" x14ac:dyDescent="0.25">
      <c r="A310" s="10" t="s">
        <v>266</v>
      </c>
      <c r="B310" s="12" t="s">
        <v>101</v>
      </c>
      <c r="C310" s="20">
        <v>0.5</v>
      </c>
    </row>
    <row r="311" spans="1:3" ht="15.75" x14ac:dyDescent="0.25">
      <c r="A311" s="29" t="s">
        <v>61</v>
      </c>
      <c r="B311" s="29"/>
      <c r="C311" s="19">
        <f>C309+C310</f>
        <v>1.5</v>
      </c>
    </row>
    <row r="312" spans="1:3" ht="15.75" x14ac:dyDescent="0.25">
      <c r="A312" s="17" t="s">
        <v>273</v>
      </c>
      <c r="B312" s="30" t="s">
        <v>308</v>
      </c>
      <c r="C312" s="30"/>
    </row>
    <row r="313" spans="1:3" ht="15.75" x14ac:dyDescent="0.25">
      <c r="A313" s="10" t="s">
        <v>274</v>
      </c>
      <c r="B313" s="12" t="s">
        <v>245</v>
      </c>
      <c r="C313" s="20">
        <v>1</v>
      </c>
    </row>
    <row r="314" spans="1:3" ht="15.75" x14ac:dyDescent="0.25">
      <c r="A314" s="10" t="s">
        <v>275</v>
      </c>
      <c r="B314" s="12" t="s">
        <v>101</v>
      </c>
      <c r="C314" s="20">
        <v>0.5</v>
      </c>
    </row>
    <row r="315" spans="1:3" ht="15.75" x14ac:dyDescent="0.25">
      <c r="A315" s="10" t="s">
        <v>276</v>
      </c>
      <c r="B315" s="12" t="s">
        <v>81</v>
      </c>
      <c r="C315" s="20">
        <v>0.5</v>
      </c>
    </row>
    <row r="316" spans="1:3" ht="15.75" x14ac:dyDescent="0.25">
      <c r="A316" s="29" t="s">
        <v>61</v>
      </c>
      <c r="B316" s="29"/>
      <c r="C316" s="19">
        <f>C313+C314+C315</f>
        <v>2</v>
      </c>
    </row>
    <row r="317" spans="1:3" ht="15.75" x14ac:dyDescent="0.25">
      <c r="A317" s="17" t="s">
        <v>277</v>
      </c>
      <c r="B317" s="30" t="s">
        <v>309</v>
      </c>
      <c r="C317" s="30"/>
    </row>
    <row r="318" spans="1:3" ht="15.75" x14ac:dyDescent="0.25">
      <c r="A318" s="10" t="s">
        <v>278</v>
      </c>
      <c r="B318" s="12" t="s">
        <v>101</v>
      </c>
      <c r="C318" s="20">
        <v>0.5</v>
      </c>
    </row>
    <row r="319" spans="1:3" ht="15.75" x14ac:dyDescent="0.25">
      <c r="A319" s="29" t="s">
        <v>61</v>
      </c>
      <c r="B319" s="29"/>
      <c r="C319" s="19">
        <f>C318</f>
        <v>0.5</v>
      </c>
    </row>
    <row r="320" spans="1:3" ht="15.75" x14ac:dyDescent="0.25">
      <c r="A320" s="17" t="s">
        <v>279</v>
      </c>
      <c r="B320" s="30" t="s">
        <v>310</v>
      </c>
      <c r="C320" s="30"/>
    </row>
    <row r="321" spans="1:3" ht="15.75" x14ac:dyDescent="0.25">
      <c r="A321" s="10" t="s">
        <v>280</v>
      </c>
      <c r="B321" s="12" t="s">
        <v>245</v>
      </c>
      <c r="C321" s="20">
        <v>0.5</v>
      </c>
    </row>
    <row r="322" spans="1:3" ht="15.75" x14ac:dyDescent="0.25">
      <c r="A322" s="10" t="s">
        <v>281</v>
      </c>
      <c r="B322" s="12" t="s">
        <v>101</v>
      </c>
      <c r="C322" s="20">
        <v>0.5</v>
      </c>
    </row>
    <row r="323" spans="1:3" ht="15.75" x14ac:dyDescent="0.25">
      <c r="A323" s="29" t="s">
        <v>61</v>
      </c>
      <c r="B323" s="29"/>
      <c r="C323" s="19">
        <f>C321+C322</f>
        <v>1</v>
      </c>
    </row>
    <row r="324" spans="1:3" ht="15.75" x14ac:dyDescent="0.25">
      <c r="A324" s="17" t="s">
        <v>267</v>
      </c>
      <c r="B324" s="30" t="s">
        <v>282</v>
      </c>
      <c r="C324" s="30"/>
    </row>
    <row r="325" spans="1:3" ht="15.75" x14ac:dyDescent="0.25">
      <c r="A325" s="10" t="s">
        <v>268</v>
      </c>
      <c r="B325" s="12" t="s">
        <v>245</v>
      </c>
      <c r="C325" s="20">
        <v>1</v>
      </c>
    </row>
    <row r="326" spans="1:3" ht="15.75" x14ac:dyDescent="0.25">
      <c r="A326" s="10" t="s">
        <v>269</v>
      </c>
      <c r="B326" s="12" t="s">
        <v>100</v>
      </c>
      <c r="C326" s="20">
        <v>0.5</v>
      </c>
    </row>
    <row r="327" spans="1:3" ht="15.75" x14ac:dyDescent="0.25">
      <c r="A327" s="10"/>
      <c r="B327" s="12" t="s">
        <v>101</v>
      </c>
      <c r="C327" s="20">
        <v>1</v>
      </c>
    </row>
    <row r="328" spans="1:3" ht="15.75" x14ac:dyDescent="0.25">
      <c r="A328" s="29" t="s">
        <v>61</v>
      </c>
      <c r="B328" s="29"/>
      <c r="C328" s="19">
        <f>C325+C326+C327</f>
        <v>2.5</v>
      </c>
    </row>
    <row r="329" spans="1:3" ht="15.75" x14ac:dyDescent="0.25">
      <c r="A329" s="17" t="s">
        <v>270</v>
      </c>
      <c r="B329" s="30" t="s">
        <v>283</v>
      </c>
      <c r="C329" s="30"/>
    </row>
    <row r="330" spans="1:3" ht="15.75" x14ac:dyDescent="0.25">
      <c r="A330" s="10" t="s">
        <v>271</v>
      </c>
      <c r="B330" s="12" t="s">
        <v>245</v>
      </c>
      <c r="C330" s="20">
        <v>0.5</v>
      </c>
    </row>
    <row r="331" spans="1:3" ht="15.75" x14ac:dyDescent="0.25">
      <c r="A331" s="10" t="s">
        <v>272</v>
      </c>
      <c r="B331" s="12" t="s">
        <v>101</v>
      </c>
      <c r="C331" s="20">
        <v>0.5</v>
      </c>
    </row>
    <row r="332" spans="1:3" ht="15.75" x14ac:dyDescent="0.25">
      <c r="A332" s="29" t="s">
        <v>61</v>
      </c>
      <c r="B332" s="29"/>
      <c r="C332" s="19">
        <f>C330+C331</f>
        <v>1</v>
      </c>
    </row>
    <row r="333" spans="1:3" ht="15.75" x14ac:dyDescent="0.25">
      <c r="A333" s="17" t="s">
        <v>284</v>
      </c>
      <c r="B333" s="30" t="s">
        <v>285</v>
      </c>
      <c r="C333" s="30"/>
    </row>
    <row r="334" spans="1:3" ht="15.75" x14ac:dyDescent="0.25">
      <c r="A334" s="10" t="s">
        <v>286</v>
      </c>
      <c r="B334" s="12" t="s">
        <v>245</v>
      </c>
      <c r="C334" s="20">
        <v>1</v>
      </c>
    </row>
    <row r="335" spans="1:3" ht="15.75" x14ac:dyDescent="0.25">
      <c r="A335" s="10" t="s">
        <v>287</v>
      </c>
      <c r="B335" s="12" t="s">
        <v>101</v>
      </c>
      <c r="C335" s="20">
        <v>0.5</v>
      </c>
    </row>
    <row r="336" spans="1:3" ht="15.75" x14ac:dyDescent="0.25">
      <c r="A336" s="29" t="s">
        <v>61</v>
      </c>
      <c r="B336" s="29"/>
      <c r="C336" s="19">
        <f>C334+C335</f>
        <v>1.5</v>
      </c>
    </row>
    <row r="337" spans="1:3" ht="15.75" x14ac:dyDescent="0.25">
      <c r="A337" s="17" t="s">
        <v>288</v>
      </c>
      <c r="B337" s="30" t="s">
        <v>289</v>
      </c>
      <c r="C337" s="30"/>
    </row>
    <row r="338" spans="1:3" ht="15.75" x14ac:dyDescent="0.25">
      <c r="A338" s="10" t="s">
        <v>290</v>
      </c>
      <c r="B338" s="22" t="s">
        <v>291</v>
      </c>
      <c r="C338" s="26">
        <v>1</v>
      </c>
    </row>
    <row r="339" spans="1:3" ht="15.75" x14ac:dyDescent="0.25">
      <c r="A339" s="10" t="s">
        <v>292</v>
      </c>
      <c r="B339" s="12" t="s">
        <v>293</v>
      </c>
      <c r="C339" s="20">
        <v>4.5</v>
      </c>
    </row>
    <row r="340" spans="1:3" ht="15.75" x14ac:dyDescent="0.25">
      <c r="A340" s="10" t="s">
        <v>294</v>
      </c>
      <c r="B340" s="12" t="s">
        <v>295</v>
      </c>
      <c r="C340" s="20">
        <v>4.5</v>
      </c>
    </row>
    <row r="341" spans="1:3" ht="15.75" x14ac:dyDescent="0.25">
      <c r="A341" s="10" t="s">
        <v>296</v>
      </c>
      <c r="B341" s="12" t="s">
        <v>297</v>
      </c>
      <c r="C341" s="20">
        <v>4.5</v>
      </c>
    </row>
    <row r="342" spans="1:3" ht="15.75" x14ac:dyDescent="0.25">
      <c r="A342" s="10" t="s">
        <v>298</v>
      </c>
      <c r="B342" s="12" t="s">
        <v>299</v>
      </c>
      <c r="C342" s="20">
        <v>2</v>
      </c>
    </row>
    <row r="343" spans="1:3" ht="15.75" x14ac:dyDescent="0.25">
      <c r="A343" s="10" t="s">
        <v>296</v>
      </c>
      <c r="B343" s="12" t="s">
        <v>26</v>
      </c>
      <c r="C343" s="20">
        <v>4.5</v>
      </c>
    </row>
    <row r="344" spans="1:3" ht="15.75" x14ac:dyDescent="0.25">
      <c r="A344" s="10" t="s">
        <v>298</v>
      </c>
      <c r="B344" s="12" t="s">
        <v>300</v>
      </c>
      <c r="C344" s="20">
        <v>9</v>
      </c>
    </row>
    <row r="345" spans="1:3" ht="15.75" x14ac:dyDescent="0.25">
      <c r="A345" s="17" t="s">
        <v>301</v>
      </c>
      <c r="B345" s="36" t="s">
        <v>302</v>
      </c>
      <c r="C345" s="37"/>
    </row>
    <row r="346" spans="1:3" ht="15.75" x14ac:dyDescent="0.25">
      <c r="A346" s="10" t="s">
        <v>303</v>
      </c>
      <c r="B346" s="12" t="s">
        <v>302</v>
      </c>
      <c r="C346" s="20">
        <v>2</v>
      </c>
    </row>
    <row r="347" spans="1:3" ht="15.75" x14ac:dyDescent="0.25">
      <c r="A347" s="29" t="s">
        <v>304</v>
      </c>
      <c r="B347" s="29"/>
      <c r="C347" s="28">
        <f>C43+C59+C77+C91+C107+C119+C130+C142+C154+C166+C178+C191+C202+C213+C223+C234+C246+C259+C271+C283+C291+C295+C299+C304+C307+C311+C316+C319+C323+C328+C332+C336+C338+C339+C340+C341+C342+C344+C346+C343</f>
        <v>295</v>
      </c>
    </row>
    <row r="348" spans="1:3" ht="15.75" x14ac:dyDescent="0.25">
      <c r="A348" s="29" t="s">
        <v>62</v>
      </c>
      <c r="B348" s="29"/>
      <c r="C348" s="19">
        <f>C44+C60+C78+C92+C108+C120+C131+C143+C155+C167+C179+C192+C203+C214+C224+C235+C247+C260+C272+C284+C339+C346+C338</f>
        <v>57.25</v>
      </c>
    </row>
    <row r="349" spans="1:3" ht="15.75" x14ac:dyDescent="0.25">
      <c r="A349" s="29" t="s">
        <v>86</v>
      </c>
      <c r="B349" s="29"/>
      <c r="C349" s="19">
        <f>C45+C61+C79+C93+C109+C121+C132+C144+C156+C168+C180+C193+C204+C215+C225+C236+C248+C261+C273+C285+C289+C293+C297+C301+C306+C309+C313+C321+C325+C330+C334+C341+C326+C340</f>
        <v>117.75</v>
      </c>
    </row>
    <row r="350" spans="1:3" ht="15.75" x14ac:dyDescent="0.25">
      <c r="A350" s="29" t="s">
        <v>87</v>
      </c>
      <c r="B350" s="29"/>
      <c r="C350" s="19">
        <f>C62+C80+C94+C110+C122+C133+C145+C157+C169+C181+C194+C205+C216+C226+C237+C249+C262+C274+C286+C290+C294+C298+C302+C310+C314+C318+C322+C327+C331+C335+C342</f>
        <v>37</v>
      </c>
    </row>
    <row r="351" spans="1:3" ht="15.75" x14ac:dyDescent="0.25">
      <c r="A351" s="29" t="s">
        <v>64</v>
      </c>
      <c r="B351" s="29"/>
      <c r="C351" s="19">
        <f>C46+C63+C81+C95+C111+C123+C134+C146+C158+C170+C182+C195+C206+C217+C227+C238+C250+C263+C275+C287+C303+C315+C343+C344</f>
        <v>83</v>
      </c>
    </row>
    <row r="352" spans="1:3" ht="15.75" x14ac:dyDescent="0.25">
      <c r="C352" s="24"/>
    </row>
    <row r="359" spans="1:3" ht="18.75" x14ac:dyDescent="0.3">
      <c r="A359" s="5"/>
      <c r="B359" s="25" t="s">
        <v>314</v>
      </c>
      <c r="C359" s="25" t="s">
        <v>315</v>
      </c>
    </row>
    <row r="360" spans="1:3" ht="18.75" x14ac:dyDescent="0.3">
      <c r="A360" s="5"/>
      <c r="B360" s="25" t="s">
        <v>313</v>
      </c>
    </row>
  </sheetData>
  <mergeCells count="159">
    <mergeCell ref="A350:B350"/>
    <mergeCell ref="A351:B351"/>
    <mergeCell ref="B329:C329"/>
    <mergeCell ref="A332:B332"/>
    <mergeCell ref="B333:C333"/>
    <mergeCell ref="A336:B336"/>
    <mergeCell ref="B337:C337"/>
    <mergeCell ref="B345:C345"/>
    <mergeCell ref="A347:B347"/>
    <mergeCell ref="A348:B348"/>
    <mergeCell ref="A349:B349"/>
    <mergeCell ref="A316:B316"/>
    <mergeCell ref="B317:C317"/>
    <mergeCell ref="A319:B319"/>
    <mergeCell ref="B320:C320"/>
    <mergeCell ref="A323:B323"/>
    <mergeCell ref="B324:C324"/>
    <mergeCell ref="A328:B328"/>
    <mergeCell ref="B305:C305"/>
    <mergeCell ref="A307:B307"/>
    <mergeCell ref="B308:C308"/>
    <mergeCell ref="A311:B311"/>
    <mergeCell ref="B312:C312"/>
    <mergeCell ref="A287:B287"/>
    <mergeCell ref="B288:C288"/>
    <mergeCell ref="A291:B291"/>
    <mergeCell ref="B292:C292"/>
    <mergeCell ref="A295:B295"/>
    <mergeCell ref="B296:C296"/>
    <mergeCell ref="A299:B299"/>
    <mergeCell ref="B300:C300"/>
    <mergeCell ref="A304:B304"/>
    <mergeCell ref="A272:B272"/>
    <mergeCell ref="A273:B273"/>
    <mergeCell ref="A274:B274"/>
    <mergeCell ref="A275:B275"/>
    <mergeCell ref="B276:C276"/>
    <mergeCell ref="A283:B283"/>
    <mergeCell ref="A284:B284"/>
    <mergeCell ref="A285:B285"/>
    <mergeCell ref="A286:B286"/>
    <mergeCell ref="A191:B191"/>
    <mergeCell ref="B196:C196"/>
    <mergeCell ref="A202:B202"/>
    <mergeCell ref="A203:B203"/>
    <mergeCell ref="A205:B205"/>
    <mergeCell ref="A206:B206"/>
    <mergeCell ref="B207:C207"/>
    <mergeCell ref="A214:B214"/>
    <mergeCell ref="A215:B215"/>
    <mergeCell ref="B159:C159"/>
    <mergeCell ref="A166:B166"/>
    <mergeCell ref="A167:B167"/>
    <mergeCell ref="B171:C171"/>
    <mergeCell ref="B1:C1"/>
    <mergeCell ref="B2:C2"/>
    <mergeCell ref="B3:C3"/>
    <mergeCell ref="B4:C4"/>
    <mergeCell ref="B5:C5"/>
    <mergeCell ref="B6:C6"/>
    <mergeCell ref="A78:B78"/>
    <mergeCell ref="A79:B79"/>
    <mergeCell ref="A63:B63"/>
    <mergeCell ref="A9:C9"/>
    <mergeCell ref="A10:C10"/>
    <mergeCell ref="A11:C11"/>
    <mergeCell ref="B15:C15"/>
    <mergeCell ref="A43:B43"/>
    <mergeCell ref="A44:B44"/>
    <mergeCell ref="A45:B45"/>
    <mergeCell ref="A46:B46"/>
    <mergeCell ref="B47:C47"/>
    <mergeCell ref="A59:B59"/>
    <mergeCell ref="A60:B60"/>
    <mergeCell ref="A61:B61"/>
    <mergeCell ref="A62:B62"/>
    <mergeCell ref="B64:C64"/>
    <mergeCell ref="A77:B77"/>
    <mergeCell ref="A95:B95"/>
    <mergeCell ref="A91:B91"/>
    <mergeCell ref="A92:B92"/>
    <mergeCell ref="B82:C82"/>
    <mergeCell ref="A80:B80"/>
    <mergeCell ref="A81:B81"/>
    <mergeCell ref="A93:B93"/>
    <mergeCell ref="A94:B94"/>
    <mergeCell ref="B96:C96"/>
    <mergeCell ref="A119:B119"/>
    <mergeCell ref="A120:B120"/>
    <mergeCell ref="A107:B107"/>
    <mergeCell ref="A108:B108"/>
    <mergeCell ref="A109:B109"/>
    <mergeCell ref="A110:B110"/>
    <mergeCell ref="A111:B111"/>
    <mergeCell ref="B112:C112"/>
    <mergeCell ref="A121:B121"/>
    <mergeCell ref="A122:B122"/>
    <mergeCell ref="A123:B123"/>
    <mergeCell ref="B124:C124"/>
    <mergeCell ref="A130:B130"/>
    <mergeCell ref="A131:B131"/>
    <mergeCell ref="A132:B132"/>
    <mergeCell ref="A133:B133"/>
    <mergeCell ref="A134:B134"/>
    <mergeCell ref="B135:C135"/>
    <mergeCell ref="A142:B142"/>
    <mergeCell ref="A143:B143"/>
    <mergeCell ref="A144:B144"/>
    <mergeCell ref="A145:B145"/>
    <mergeCell ref="A146:B146"/>
    <mergeCell ref="B147:C147"/>
    <mergeCell ref="A157:B157"/>
    <mergeCell ref="A158:B158"/>
    <mergeCell ref="A154:B154"/>
    <mergeCell ref="A155:B155"/>
    <mergeCell ref="A156:B156"/>
    <mergeCell ref="A178:B178"/>
    <mergeCell ref="A179:B179"/>
    <mergeCell ref="B183:C183"/>
    <mergeCell ref="A168:B168"/>
    <mergeCell ref="A169:B169"/>
    <mergeCell ref="A170:B170"/>
    <mergeCell ref="A180:B180"/>
    <mergeCell ref="A181:B181"/>
    <mergeCell ref="A182:B182"/>
    <mergeCell ref="A236:B236"/>
    <mergeCell ref="A204:B204"/>
    <mergeCell ref="A192:B192"/>
    <mergeCell ref="A193:B193"/>
    <mergeCell ref="A194:B194"/>
    <mergeCell ref="A195:B195"/>
    <mergeCell ref="A217:B217"/>
    <mergeCell ref="B218:C218"/>
    <mergeCell ref="A223:B223"/>
    <mergeCell ref="A225:B225"/>
    <mergeCell ref="A226:B226"/>
    <mergeCell ref="A227:B227"/>
    <mergeCell ref="B228:C228"/>
    <mergeCell ref="A234:B234"/>
    <mergeCell ref="A235:B235"/>
    <mergeCell ref="A216:B216"/>
    <mergeCell ref="A213:B213"/>
    <mergeCell ref="A224:B224"/>
    <mergeCell ref="A271:B271"/>
    <mergeCell ref="A259:B259"/>
    <mergeCell ref="A260:B260"/>
    <mergeCell ref="A261:B261"/>
    <mergeCell ref="A262:B262"/>
    <mergeCell ref="A263:B263"/>
    <mergeCell ref="B264:C264"/>
    <mergeCell ref="A248:B248"/>
    <mergeCell ref="A237:B237"/>
    <mergeCell ref="A238:B238"/>
    <mergeCell ref="B239:C239"/>
    <mergeCell ref="A246:B246"/>
    <mergeCell ref="A247:B247"/>
    <mergeCell ref="A249:B249"/>
    <mergeCell ref="A250:B250"/>
    <mergeCell ref="B251:C251"/>
  </mergeCells>
  <pageMargins left="0.70866141732283472" right="0.11811023622047245" top="0.35433070866141736" bottom="0.35433070866141736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pliok</cp:lastModifiedBy>
  <cp:lastPrinted>2018-03-04T11:36:31Z</cp:lastPrinted>
  <dcterms:created xsi:type="dcterms:W3CDTF">2018-02-15T09:43:21Z</dcterms:created>
  <dcterms:modified xsi:type="dcterms:W3CDTF">2018-03-28T08:33:15Z</dcterms:modified>
</cp:coreProperties>
</file>