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'Лист3'!$A$1:$X$50</definedName>
  </definedNames>
  <calcPr fullCalcOnLoad="1"/>
</workbook>
</file>

<file path=xl/sharedStrings.xml><?xml version="1.0" encoding="utf-8"?>
<sst xmlns="http://schemas.openxmlformats.org/spreadsheetml/2006/main" count="86" uniqueCount="70">
  <si>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</si>
  <si>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</si>
  <si>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</si>
  <si>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</si>
  <si>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</si>
  <si>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Бобрицька cільська рада</t>
  </si>
  <si>
    <t>Богданівська сільська рада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</si>
  <si>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</si>
  <si>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</si>
  <si>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</si>
  <si>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</si>
  <si>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</si>
  <si>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</si>
  <si>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</si>
  <si>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Руднянська сільська рада</t>
  </si>
  <si>
    <t>Требухівська сільська рада</t>
  </si>
  <si>
    <t>Шевченківська сільська рада</t>
  </si>
  <si>
    <t>В -Димерська селищна рада</t>
  </si>
  <si>
    <t>Калинівська селищна  рада</t>
  </si>
  <si>
    <t>№ пп</t>
  </si>
  <si>
    <t>Утримання об"єктів спільного користування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</si>
  <si>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</si>
  <si>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</si>
  <si>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</si>
  <si>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</si>
  <si>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</si>
  <si>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</si>
  <si>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</si>
  <si>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</si>
  <si>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</si>
  <si>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</si>
  <si>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Інша субвенція (субвенція з обласного бюджету)</t>
  </si>
  <si>
    <t>ККД 41033900  "Освітня субвенція з державного бюджету місцевим бюджетам"</t>
  </si>
  <si>
    <t>ККД 41034200  "Медична субвенція з державного бюджету місцевим бюджетам"</t>
  </si>
  <si>
    <t>ККД 41030600 "Субвенція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психічн"</t>
  </si>
  <si>
    <t>ККД 41030800  "Субвенція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тери"</t>
  </si>
  <si>
    <t>ККД 41035800  "Субвенція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дитячих"</t>
  </si>
  <si>
    <t>ККД 41031000 "Субвенція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газу"</t>
  </si>
  <si>
    <t>7)</t>
  </si>
  <si>
    <t>Інша субвенція для утримання дошкільних навчальних закладів у 2017 році</t>
  </si>
  <si>
    <t>Міжбюджетні трансферти районного бюджету  місцевим бюджетам  на 2017 рік</t>
  </si>
  <si>
    <t>тис. грн.</t>
  </si>
  <si>
    <t>Реверсна дотація</t>
  </si>
  <si>
    <t>Субвенція спеціального фонду на:</t>
  </si>
  <si>
    <t xml:space="preserve">Інша субвенція </t>
  </si>
  <si>
    <t>Світильнянська сільська рада</t>
  </si>
  <si>
    <t>Зазимська сільська рада</t>
  </si>
  <si>
    <t>Рожнівська сільська рада</t>
  </si>
  <si>
    <t xml:space="preserve">Кулажинська сільська рада </t>
  </si>
  <si>
    <t>Інша субвенція</t>
  </si>
  <si>
    <t xml:space="preserve">Субвенція спеціального фонду на: </t>
  </si>
  <si>
    <t>Жердівська сільська рада</t>
  </si>
  <si>
    <t>ККД  41020200 "Додаткова дотація на фінансування з місцевих бюджетів переданих з державного бюджету видатків на 2017 рік"</t>
  </si>
  <si>
    <t>8)</t>
  </si>
  <si>
    <t>9)</t>
  </si>
  <si>
    <t>Інша субвенція (співфінансування 20% з обласним бюджетом)</t>
  </si>
  <si>
    <t>Русанівська сільська рада</t>
  </si>
  <si>
    <t>ККД  41035400 "Субвенція з державного бюджету місцевим бюджетам на надання державної підтримки особам з особливими освітніми потребами"</t>
  </si>
  <si>
    <t>ККД  41033600 "Субвенція з державного бюджету місцевим бюджетам на відшкодування вартості лікарських засобів для лікування окремих захворювань"</t>
  </si>
  <si>
    <t>10)</t>
  </si>
  <si>
    <t>ККД  41036600 "Субвенції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самоврядування"</t>
  </si>
  <si>
    <t>11)</t>
  </si>
  <si>
    <t>ККД  41034500 "Субвенція з державного бюджету місцевим бюджетам на здійснення заходів щодо соціально-економічного розвитку окремих територій"</t>
  </si>
  <si>
    <t>В.о. голови ради</t>
  </si>
  <si>
    <t>А.В.Гоголіна</t>
  </si>
  <si>
    <t>Додаток 5</t>
  </si>
  <si>
    <t>до рішення сесії Броварської районної ради</t>
  </si>
  <si>
    <t>від 22.12.2016 № 254-21 позач.-VІІ</t>
  </si>
  <si>
    <t>(в редакції сесії райради від 11.07.2017</t>
  </si>
  <si>
    <t>№ 358-29 позач.-VІІ)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</si>
</sst>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206" fontId="6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6" fillId="0" borderId="0" xfId="0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206" fontId="8" fillId="0" borderId="11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206" fontId="8" fillId="33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206" fontId="6" fillId="33" borderId="11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justify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06" fontId="5" fillId="0" borderId="0" xfId="0" applyNumberFormat="1" applyFont="1" applyAlignment="1">
      <alignment horizontal="left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06" fontId="6" fillId="33" borderId="12" xfId="0" applyNumberFormat="1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zoomScalePageLayoutView="0" workbookViewId="0" topLeftCell="A1">
      <selection activeCell="T1" sqref="T1:X5"/>
    </sheetView>
  </sheetViews>
  <sheetFormatPr defaultColWidth="7.8515625" defaultRowHeight="12.75"/>
  <cols>
    <col min="1" max="1" width="6.57421875" style="7" customWidth="1"/>
    <col min="2" max="2" width="33.28125" style="9" customWidth="1"/>
    <col min="3" max="3" width="11.28125" style="27" customWidth="1"/>
    <col min="4" max="4" width="8.421875" style="27" customWidth="1"/>
    <col min="5" max="5" width="9.57421875" style="27" customWidth="1"/>
    <col min="6" max="6" width="11.8515625" style="27" customWidth="1"/>
    <col min="7" max="7" width="11.421875" style="27" customWidth="1"/>
    <col min="8" max="8" width="10.7109375" style="27" customWidth="1"/>
    <col min="9" max="9" width="8.8515625" style="9" customWidth="1"/>
    <col min="10" max="10" width="9.00390625" style="9" customWidth="1"/>
    <col min="11" max="11" width="8.7109375" style="9" customWidth="1"/>
    <col min="12" max="12" width="7.57421875" style="9" customWidth="1"/>
    <col min="13" max="14" width="10.57421875" style="9" customWidth="1"/>
    <col min="15" max="15" width="9.28125" style="9" customWidth="1"/>
    <col min="16" max="16" width="9.140625" style="9" customWidth="1"/>
    <col min="17" max="18" width="8.7109375" style="9" customWidth="1"/>
    <col min="19" max="19" width="8.8515625" style="9" customWidth="1"/>
    <col min="20" max="20" width="9.421875" style="9" customWidth="1"/>
    <col min="21" max="22" width="8.57421875" style="9" customWidth="1"/>
    <col min="23" max="23" width="9.8515625" style="9" customWidth="1"/>
    <col min="24" max="24" width="9.421875" style="9" customWidth="1"/>
    <col min="25" max="25" width="18.28125" style="9" customWidth="1"/>
    <col min="26" max="26" width="16.421875" style="9" customWidth="1"/>
    <col min="27" max="27" width="16.57421875" style="9" customWidth="1"/>
    <col min="28" max="28" width="18.57421875" style="9" customWidth="1"/>
    <col min="29" max="29" width="16.57421875" style="9" customWidth="1"/>
    <col min="30" max="30" width="22.421875" style="9" customWidth="1"/>
    <col min="31" max="31" width="32.00390625" style="9" customWidth="1"/>
    <col min="32" max="32" width="14.7109375" style="9" customWidth="1"/>
    <col min="33" max="33" width="17.28125" style="9" customWidth="1"/>
    <col min="34" max="16384" width="7.8515625" style="9" customWidth="1"/>
  </cols>
  <sheetData>
    <row r="1" spans="2:23" ht="15.75" customHeight="1">
      <c r="B1" s="3"/>
      <c r="C1" s="8"/>
      <c r="D1" s="8"/>
      <c r="E1" s="8"/>
      <c r="F1" s="8"/>
      <c r="G1" s="8"/>
      <c r="H1" s="8"/>
      <c r="T1" s="56" t="s">
        <v>65</v>
      </c>
      <c r="U1" s="56"/>
      <c r="V1" s="56"/>
      <c r="W1" s="56"/>
    </row>
    <row r="2" spans="2:23" ht="15.75" customHeight="1">
      <c r="B2" s="3"/>
      <c r="C2" s="8"/>
      <c r="D2" s="8"/>
      <c r="E2" s="8"/>
      <c r="F2" s="8"/>
      <c r="G2" s="8"/>
      <c r="H2" s="8"/>
      <c r="T2" s="56" t="s">
        <v>66</v>
      </c>
      <c r="U2" s="56"/>
      <c r="V2" s="56"/>
      <c r="W2" s="56"/>
    </row>
    <row r="3" spans="2:23" ht="15.75" customHeight="1">
      <c r="B3" s="3"/>
      <c r="C3" s="8"/>
      <c r="D3" s="8"/>
      <c r="E3" s="8"/>
      <c r="F3" s="8"/>
      <c r="G3" s="8"/>
      <c r="H3" s="8"/>
      <c r="T3" s="56" t="s">
        <v>67</v>
      </c>
      <c r="U3" s="56"/>
      <c r="V3" s="56"/>
      <c r="W3" s="56"/>
    </row>
    <row r="4" spans="2:23" ht="15.75" customHeight="1">
      <c r="B4" s="3"/>
      <c r="C4" s="8"/>
      <c r="D4" s="8"/>
      <c r="E4" s="8"/>
      <c r="F4" s="8"/>
      <c r="G4" s="8"/>
      <c r="H4" s="8"/>
      <c r="T4" s="56" t="s">
        <v>68</v>
      </c>
      <c r="U4" s="56"/>
      <c r="V4" s="56"/>
      <c r="W4" s="56"/>
    </row>
    <row r="5" spans="2:24" ht="15.75" customHeight="1">
      <c r="B5" s="3"/>
      <c r="C5" s="8"/>
      <c r="D5" s="8"/>
      <c r="E5" s="8"/>
      <c r="F5" s="8"/>
      <c r="G5" s="8"/>
      <c r="H5" s="8"/>
      <c r="T5" s="57" t="s">
        <v>69</v>
      </c>
      <c r="U5" s="57"/>
      <c r="V5" s="57"/>
      <c r="W5" s="57"/>
      <c r="X5" s="57"/>
    </row>
    <row r="6" spans="2:24" ht="17.25" customHeight="1">
      <c r="B6" s="3"/>
      <c r="C6" s="8"/>
      <c r="D6" s="8"/>
      <c r="E6" s="8"/>
      <c r="F6" s="8"/>
      <c r="G6" s="8"/>
      <c r="H6" s="8"/>
      <c r="U6" s="35"/>
      <c r="V6" s="35"/>
      <c r="W6" s="35"/>
      <c r="X6" s="35"/>
    </row>
    <row r="7" spans="1:25" s="1" customFormat="1" ht="21.75" customHeight="1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2"/>
    </row>
    <row r="8" spans="1:24" ht="12" customHeight="1">
      <c r="A8" s="10"/>
      <c r="C8" s="11"/>
      <c r="D8" s="11"/>
      <c r="E8" s="11"/>
      <c r="F8" s="12"/>
      <c r="G8" s="12"/>
      <c r="H8" s="12"/>
      <c r="I8" s="13"/>
      <c r="J8" s="13"/>
      <c r="K8" s="13"/>
      <c r="L8" s="13"/>
      <c r="M8" s="13"/>
      <c r="X8" s="14" t="s">
        <v>41</v>
      </c>
    </row>
    <row r="9" spans="1:24" s="7" customFormat="1" ht="36" customHeight="1">
      <c r="A9" s="36" t="s">
        <v>19</v>
      </c>
      <c r="B9" s="39" t="s">
        <v>0</v>
      </c>
      <c r="C9" s="42" t="s">
        <v>2</v>
      </c>
      <c r="D9" s="43"/>
      <c r="E9" s="43"/>
      <c r="F9" s="43"/>
      <c r="G9" s="43"/>
      <c r="H9" s="44"/>
      <c r="I9" s="42" t="s">
        <v>22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</row>
    <row r="10" spans="1:24" s="7" customFormat="1" ht="39.75" customHeight="1">
      <c r="A10" s="37"/>
      <c r="B10" s="40"/>
      <c r="C10" s="42" t="s">
        <v>3</v>
      </c>
      <c r="D10" s="43"/>
      <c r="E10" s="43"/>
      <c r="F10" s="43"/>
      <c r="G10" s="50" t="s">
        <v>50</v>
      </c>
      <c r="H10" s="50"/>
      <c r="I10" s="42" t="s">
        <v>3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2" t="s">
        <v>43</v>
      </c>
      <c r="W10" s="43"/>
      <c r="X10" s="44"/>
    </row>
    <row r="11" spans="1:24" s="7" customFormat="1" ht="54.75" customHeight="1">
      <c r="A11" s="37"/>
      <c r="B11" s="40"/>
      <c r="C11" s="47" t="s">
        <v>20</v>
      </c>
      <c r="D11" s="49" t="s">
        <v>49</v>
      </c>
      <c r="E11" s="47" t="s">
        <v>42</v>
      </c>
      <c r="F11" s="47" t="s">
        <v>39</v>
      </c>
      <c r="G11" s="47" t="s">
        <v>55</v>
      </c>
      <c r="H11" s="47" t="s">
        <v>49</v>
      </c>
      <c r="I11" s="52" t="s">
        <v>30</v>
      </c>
      <c r="J11" s="53"/>
      <c r="K11" s="53"/>
      <c r="L11" s="53"/>
      <c r="M11" s="53"/>
      <c r="N11" s="53"/>
      <c r="O11" s="53"/>
      <c r="P11" s="53"/>
      <c r="Q11" s="53"/>
      <c r="R11" s="54"/>
      <c r="S11" s="47" t="s">
        <v>31</v>
      </c>
      <c r="T11" s="47" t="s">
        <v>20</v>
      </c>
      <c r="U11" s="47" t="s">
        <v>44</v>
      </c>
      <c r="V11" s="47" t="s">
        <v>61</v>
      </c>
      <c r="W11" s="47" t="s">
        <v>20</v>
      </c>
      <c r="X11" s="47" t="s">
        <v>44</v>
      </c>
    </row>
    <row r="12" spans="1:24" s="7" customFormat="1" ht="64.5" customHeight="1">
      <c r="A12" s="38"/>
      <c r="B12" s="41"/>
      <c r="C12" s="48"/>
      <c r="D12" s="49"/>
      <c r="E12" s="48"/>
      <c r="F12" s="48"/>
      <c r="G12" s="48"/>
      <c r="H12" s="48"/>
      <c r="I12" s="15" t="s">
        <v>24</v>
      </c>
      <c r="J12" s="15" t="s">
        <v>25</v>
      </c>
      <c r="K12" s="15" t="s">
        <v>26</v>
      </c>
      <c r="L12" s="15" t="s">
        <v>27</v>
      </c>
      <c r="M12" s="15" t="s">
        <v>28</v>
      </c>
      <c r="N12" s="15" t="s">
        <v>29</v>
      </c>
      <c r="O12" s="15" t="s">
        <v>38</v>
      </c>
      <c r="P12" s="15" t="s">
        <v>53</v>
      </c>
      <c r="Q12" s="15" t="s">
        <v>54</v>
      </c>
      <c r="R12" s="15" t="s">
        <v>59</v>
      </c>
      <c r="S12" s="48"/>
      <c r="T12" s="48"/>
      <c r="U12" s="48"/>
      <c r="V12" s="48"/>
      <c r="W12" s="48"/>
      <c r="X12" s="48"/>
    </row>
    <row r="13" spans="1:24" ht="12">
      <c r="A13" s="16">
        <v>1</v>
      </c>
      <c r="B13" s="17" t="s">
        <v>5</v>
      </c>
      <c r="C13" s="18"/>
      <c r="D13" s="18"/>
      <c r="E13" s="18"/>
      <c r="F13" s="18">
        <v>1564.059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2">
      <c r="A14" s="16">
        <v>2</v>
      </c>
      <c r="B14" s="17" t="s">
        <v>6</v>
      </c>
      <c r="C14" s="18"/>
      <c r="D14" s="18"/>
      <c r="E14" s="18"/>
      <c r="F14" s="18">
        <v>1775.741</v>
      </c>
      <c r="G14" s="18"/>
      <c r="H14" s="18">
        <f>299.995</f>
        <v>299.995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>24.492+105</f>
        <v>129.492</v>
      </c>
      <c r="V14" s="18"/>
      <c r="W14" s="18"/>
      <c r="X14" s="18">
        <v>64.573</v>
      </c>
    </row>
    <row r="15" spans="1:24" ht="12">
      <c r="A15" s="16">
        <v>3</v>
      </c>
      <c r="B15" s="17" t="s">
        <v>7</v>
      </c>
      <c r="C15" s="18"/>
      <c r="D15" s="18"/>
      <c r="E15" s="18"/>
      <c r="F15" s="18">
        <v>2543.222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>337.3+29</f>
        <v>366.3</v>
      </c>
      <c r="V15" s="18"/>
      <c r="W15" s="18"/>
      <c r="X15" s="18">
        <v>300</v>
      </c>
    </row>
    <row r="16" spans="1:24" ht="12">
      <c r="A16" s="16">
        <v>4</v>
      </c>
      <c r="B16" s="17" t="s">
        <v>51</v>
      </c>
      <c r="C16" s="18"/>
      <c r="D16" s="18"/>
      <c r="E16" s="18"/>
      <c r="F16" s="18"/>
      <c r="G16" s="18"/>
      <c r="H16" s="18">
        <f>293.95+138.999</f>
        <v>432.94899999999996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2">
      <c r="A17" s="16">
        <v>5</v>
      </c>
      <c r="B17" s="17" t="s">
        <v>46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>68+48+100+66</f>
        <v>282</v>
      </c>
      <c r="V17" s="18"/>
      <c r="W17" s="18"/>
      <c r="X17" s="18">
        <f>50</f>
        <v>50</v>
      </c>
    </row>
    <row r="18" spans="1:24" ht="12">
      <c r="A18" s="16">
        <v>6</v>
      </c>
      <c r="B18" s="17" t="s">
        <v>8</v>
      </c>
      <c r="C18" s="18"/>
      <c r="D18" s="18"/>
      <c r="E18" s="18"/>
      <c r="F18" s="18">
        <v>3160.216</v>
      </c>
      <c r="G18" s="18"/>
      <c r="H18" s="18">
        <f>657.3828+117.8</f>
        <v>775.1827999999999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>480+10+200</f>
        <v>690</v>
      </c>
      <c r="V18" s="18"/>
      <c r="W18" s="18"/>
      <c r="X18" s="18"/>
    </row>
    <row r="19" spans="1:24" ht="12">
      <c r="A19" s="16">
        <v>7</v>
      </c>
      <c r="B19" s="17" t="s">
        <v>9</v>
      </c>
      <c r="C19" s="18"/>
      <c r="D19" s="18"/>
      <c r="E19" s="18"/>
      <c r="F19" s="18">
        <v>2409.303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2">
      <c r="A20" s="16">
        <v>8</v>
      </c>
      <c r="B20" s="17" t="s">
        <v>48</v>
      </c>
      <c r="C20" s="18"/>
      <c r="D20" s="18">
        <f>68.5+77</f>
        <v>145.5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2">
      <c r="A21" s="16">
        <v>9</v>
      </c>
      <c r="B21" s="17" t="s">
        <v>10</v>
      </c>
      <c r="C21" s="18"/>
      <c r="D21" s="18"/>
      <c r="E21" s="18"/>
      <c r="F21" s="18">
        <v>1805.838</v>
      </c>
      <c r="G21" s="18"/>
      <c r="H21" s="18">
        <f>740</f>
        <v>740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2">
      <c r="A22" s="16">
        <v>10</v>
      </c>
      <c r="B22" s="17" t="s">
        <v>11</v>
      </c>
      <c r="C22" s="18"/>
      <c r="D22" s="18"/>
      <c r="E22" s="18"/>
      <c r="F22" s="18">
        <v>1956.324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2">
      <c r="A23" s="16">
        <v>11</v>
      </c>
      <c r="B23" s="17" t="s">
        <v>12</v>
      </c>
      <c r="C23" s="18"/>
      <c r="D23" s="18"/>
      <c r="E23" s="18"/>
      <c r="F23" s="18">
        <v>1270.524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>195+20+20.6</f>
        <v>235.6</v>
      </c>
      <c r="V23" s="18"/>
      <c r="W23" s="18"/>
      <c r="X23" s="18">
        <f>115+89.4</f>
        <v>204.4</v>
      </c>
    </row>
    <row r="24" spans="1:24" ht="12">
      <c r="A24" s="16">
        <v>12</v>
      </c>
      <c r="B24" s="17" t="s">
        <v>47</v>
      </c>
      <c r="C24" s="18"/>
      <c r="D24" s="18"/>
      <c r="E24" s="18"/>
      <c r="F24" s="18">
        <v>473.533</v>
      </c>
      <c r="G24" s="18"/>
      <c r="H24" s="18">
        <v>1200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2">
      <c r="A25" s="16">
        <v>13</v>
      </c>
      <c r="B25" s="17" t="s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v>132.9</v>
      </c>
      <c r="V25" s="18"/>
      <c r="W25" s="18"/>
      <c r="X25" s="18"/>
    </row>
    <row r="26" spans="1:24" ht="12">
      <c r="A26" s="16">
        <v>14</v>
      </c>
      <c r="B26" s="17" t="s">
        <v>14</v>
      </c>
      <c r="C26" s="18"/>
      <c r="D26" s="18">
        <f>174.40073+0.8</f>
        <v>175.20073000000002</v>
      </c>
      <c r="E26" s="18"/>
      <c r="F26" s="18">
        <v>1361.166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2">
      <c r="A27" s="16">
        <v>15</v>
      </c>
      <c r="B27" s="17" t="s">
        <v>56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>
        <v>250</v>
      </c>
    </row>
    <row r="28" spans="1:24" ht="12">
      <c r="A28" s="16">
        <v>16</v>
      </c>
      <c r="B28" s="17" t="s">
        <v>45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v>200</v>
      </c>
      <c r="V28" s="18"/>
      <c r="W28" s="18"/>
      <c r="X28" s="18">
        <v>120</v>
      </c>
    </row>
    <row r="29" spans="1:24" ht="12">
      <c r="A29" s="16">
        <v>17</v>
      </c>
      <c r="B29" s="17" t="s">
        <v>15</v>
      </c>
      <c r="C29" s="18"/>
      <c r="D29" s="18"/>
      <c r="E29" s="18"/>
      <c r="F29" s="18">
        <v>3205.362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2">
      <c r="A30" s="16">
        <v>18</v>
      </c>
      <c r="B30" s="17" t="s">
        <v>16</v>
      </c>
      <c r="C30" s="18"/>
      <c r="D30" s="18"/>
      <c r="E30" s="18"/>
      <c r="F30" s="18">
        <v>2031.458</v>
      </c>
      <c r="G30" s="18"/>
      <c r="H30" s="18">
        <f>507.602+99.5</f>
        <v>607.102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f>6+28.1</f>
        <v>34.1</v>
      </c>
      <c r="V30" s="18"/>
      <c r="W30" s="18"/>
      <c r="X30" s="18">
        <v>25</v>
      </c>
    </row>
    <row r="31" spans="1:24" ht="12">
      <c r="A31" s="16">
        <v>19</v>
      </c>
      <c r="B31" s="17" t="s">
        <v>17</v>
      </c>
      <c r="C31" s="18"/>
      <c r="D31" s="18"/>
      <c r="E31" s="18"/>
      <c r="F31" s="18">
        <v>3476.238</v>
      </c>
      <c r="G31" s="18"/>
      <c r="H31" s="18">
        <f>2103.5792+2000</f>
        <v>4103.5792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>
        <f>339.9+15</f>
        <v>354.9</v>
      </c>
      <c r="V31" s="18"/>
      <c r="W31" s="18"/>
      <c r="X31" s="18">
        <f>100</f>
        <v>100</v>
      </c>
    </row>
    <row r="32" spans="1:24" ht="12">
      <c r="A32" s="16">
        <v>20</v>
      </c>
      <c r="B32" s="17" t="s">
        <v>18</v>
      </c>
      <c r="C32" s="18"/>
      <c r="D32" s="18"/>
      <c r="E32" s="18"/>
      <c r="F32" s="18">
        <v>2498.076</v>
      </c>
      <c r="G32" s="18"/>
      <c r="H32" s="18">
        <f>247.87+651.624+618.905</f>
        <v>1518.399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f>716.3+30</f>
        <v>746.3</v>
      </c>
      <c r="V32" s="18"/>
      <c r="W32" s="18"/>
      <c r="X32" s="18">
        <v>200</v>
      </c>
    </row>
    <row r="33" spans="1:24" ht="24">
      <c r="A33" s="16">
        <v>21</v>
      </c>
      <c r="B33" s="19" t="s">
        <v>21</v>
      </c>
      <c r="C33" s="18"/>
      <c r="D33" s="18"/>
      <c r="E33" s="18"/>
      <c r="F33" s="18"/>
      <c r="G33" s="18"/>
      <c r="H33" s="18"/>
      <c r="I33" s="18">
        <v>11911</v>
      </c>
      <c r="J33" s="18">
        <f>13150-13150</f>
        <v>0</v>
      </c>
      <c r="K33" s="18">
        <v>100</v>
      </c>
      <c r="L33" s="18">
        <v>60</v>
      </c>
      <c r="M33" s="18"/>
      <c r="N33" s="18">
        <v>7932.3</v>
      </c>
      <c r="O33" s="18">
        <f>1250+22</f>
        <v>1272</v>
      </c>
      <c r="P33" s="18"/>
      <c r="Q33" s="18"/>
      <c r="R33" s="18"/>
      <c r="S33" s="18">
        <v>35.5</v>
      </c>
      <c r="T33" s="18"/>
      <c r="U33" s="18">
        <f>530+211.5</f>
        <v>741.5</v>
      </c>
      <c r="V33" s="18"/>
      <c r="W33" s="18"/>
      <c r="X33" s="18"/>
    </row>
    <row r="34" spans="1:24" ht="12">
      <c r="A34" s="16">
        <v>22</v>
      </c>
      <c r="B34" s="20" t="s">
        <v>4</v>
      </c>
      <c r="C34" s="21">
        <v>469.9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8">
        <v>58541.9</v>
      </c>
      <c r="O34" s="18"/>
      <c r="P34" s="18"/>
      <c r="Q34" s="18"/>
      <c r="R34" s="18"/>
      <c r="S34" s="18"/>
      <c r="T34" s="18">
        <f>20100+392.8+400+17000+190.8+1800+1725+480</f>
        <v>42088.600000000006</v>
      </c>
      <c r="U34" s="18"/>
      <c r="V34" s="18"/>
      <c r="W34" s="18">
        <f>10000+98+260+120+1085</f>
        <v>11563</v>
      </c>
      <c r="X34" s="18"/>
    </row>
    <row r="35" spans="1:24" ht="12">
      <c r="A35" s="16">
        <v>23</v>
      </c>
      <c r="B35" s="20" t="s">
        <v>23</v>
      </c>
      <c r="C35" s="21"/>
      <c r="D35" s="21"/>
      <c r="E35" s="21">
        <v>8856</v>
      </c>
      <c r="F35" s="21"/>
      <c r="G35" s="21">
        <v>307.168</v>
      </c>
      <c r="H35" s="21"/>
      <c r="I35" s="18">
        <v>72782</v>
      </c>
      <c r="J35" s="18">
        <f>81452-4500</f>
        <v>76952</v>
      </c>
      <c r="K35" s="18">
        <v>3584.6</v>
      </c>
      <c r="L35" s="18">
        <v>786</v>
      </c>
      <c r="M35" s="21">
        <v>77683.6</v>
      </c>
      <c r="N35" s="18">
        <f>43820.1+2299.9862</f>
        <v>46120.0862</v>
      </c>
      <c r="O35" s="18">
        <v>40649.8</v>
      </c>
      <c r="P35" s="18">
        <v>333.5</v>
      </c>
      <c r="Q35" s="18">
        <v>2249</v>
      </c>
      <c r="R35" s="18">
        <v>3306</v>
      </c>
      <c r="S35" s="18">
        <v>2114.5</v>
      </c>
      <c r="T35" s="18"/>
      <c r="U35" s="18"/>
      <c r="V35" s="18">
        <v>1000</v>
      </c>
      <c r="W35" s="18"/>
      <c r="X35" s="18"/>
    </row>
    <row r="36" spans="1:24" s="3" customFormat="1" ht="18" customHeight="1">
      <c r="A36" s="22"/>
      <c r="B36" s="23" t="s">
        <v>1</v>
      </c>
      <c r="C36" s="24">
        <f aca="true" t="shared" si="0" ref="C36:X36">SUM(C13:C35)</f>
        <v>469.9</v>
      </c>
      <c r="D36" s="24">
        <f t="shared" si="0"/>
        <v>320.70073</v>
      </c>
      <c r="E36" s="24">
        <f t="shared" si="0"/>
        <v>8856</v>
      </c>
      <c r="F36" s="24">
        <f t="shared" si="0"/>
        <v>29531.060000000005</v>
      </c>
      <c r="G36" s="24">
        <f t="shared" si="0"/>
        <v>307.168</v>
      </c>
      <c r="H36" s="24">
        <f t="shared" si="0"/>
        <v>9677.207</v>
      </c>
      <c r="I36" s="24">
        <f t="shared" si="0"/>
        <v>84693</v>
      </c>
      <c r="J36" s="24">
        <f t="shared" si="0"/>
        <v>76952</v>
      </c>
      <c r="K36" s="24">
        <f t="shared" si="0"/>
        <v>3684.6</v>
      </c>
      <c r="L36" s="24">
        <f t="shared" si="0"/>
        <v>846</v>
      </c>
      <c r="M36" s="24">
        <f t="shared" si="0"/>
        <v>77683.6</v>
      </c>
      <c r="N36" s="24">
        <f t="shared" si="0"/>
        <v>112594.2862</v>
      </c>
      <c r="O36" s="24">
        <f t="shared" si="0"/>
        <v>41921.8</v>
      </c>
      <c r="P36" s="24">
        <f t="shared" si="0"/>
        <v>333.5</v>
      </c>
      <c r="Q36" s="24">
        <f t="shared" si="0"/>
        <v>2249</v>
      </c>
      <c r="R36" s="24">
        <f t="shared" si="0"/>
        <v>3306</v>
      </c>
      <c r="S36" s="24">
        <f t="shared" si="0"/>
        <v>2150</v>
      </c>
      <c r="T36" s="24">
        <f t="shared" si="0"/>
        <v>42088.600000000006</v>
      </c>
      <c r="U36" s="24">
        <f t="shared" si="0"/>
        <v>3913.0919999999996</v>
      </c>
      <c r="V36" s="24">
        <f t="shared" si="0"/>
        <v>1000</v>
      </c>
      <c r="W36" s="24">
        <f t="shared" si="0"/>
        <v>11563</v>
      </c>
      <c r="X36" s="24">
        <f t="shared" si="0"/>
        <v>1313.973</v>
      </c>
    </row>
    <row r="37" spans="1:25" s="3" customFormat="1" ht="18.75" customHeight="1">
      <c r="A37" s="4" t="s">
        <v>24</v>
      </c>
      <c r="B37" s="55" t="s">
        <v>34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6"/>
    </row>
    <row r="38" spans="1:24" s="3" customFormat="1" ht="12">
      <c r="A38" s="4" t="s">
        <v>25</v>
      </c>
      <c r="B38" s="45" t="s">
        <v>35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s="3" customFormat="1" ht="12">
      <c r="A39" s="4" t="s">
        <v>26</v>
      </c>
      <c r="B39" s="46" t="s">
        <v>36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1:24" s="3" customFormat="1" ht="12">
      <c r="A40" s="4" t="s">
        <v>27</v>
      </c>
      <c r="B40" s="45" t="s">
        <v>37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s="3" customFormat="1" ht="12">
      <c r="A41" s="4" t="s">
        <v>28</v>
      </c>
      <c r="B41" s="45" t="s">
        <v>32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s="3" customFormat="1" ht="12">
      <c r="A42" s="4" t="s">
        <v>29</v>
      </c>
      <c r="B42" s="45" t="s">
        <v>33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s="3" customFormat="1" ht="12">
      <c r="A43" s="4" t="s">
        <v>38</v>
      </c>
      <c r="B43" s="45" t="s">
        <v>52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s="3" customFormat="1" ht="12">
      <c r="A44" s="4" t="s">
        <v>53</v>
      </c>
      <c r="B44" s="45" t="s">
        <v>57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s="3" customFormat="1" ht="12">
      <c r="A45" s="4" t="s">
        <v>54</v>
      </c>
      <c r="B45" s="45" t="s">
        <v>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s="3" customFormat="1" ht="12">
      <c r="A46" s="4" t="s">
        <v>59</v>
      </c>
      <c r="B46" s="45" t="s">
        <v>62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s="3" customFormat="1" ht="36.75" customHeight="1">
      <c r="A47" s="30" t="s">
        <v>61</v>
      </c>
      <c r="B47" s="45" t="s">
        <v>60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3" customFormat="1" ht="36.75" customHeight="1">
      <c r="A48" s="3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3" customFormat="1" ht="1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3" s="32" customFormat="1" ht="15.75">
      <c r="A50" s="31"/>
      <c r="C50" s="32" t="s">
        <v>63</v>
      </c>
      <c r="F50" s="33"/>
      <c r="G50" s="33"/>
      <c r="H50" s="33"/>
      <c r="I50" s="33"/>
      <c r="J50" s="33"/>
      <c r="K50" s="33"/>
      <c r="L50" s="33"/>
      <c r="M50" s="33"/>
      <c r="N50" s="33"/>
      <c r="O50" s="34"/>
      <c r="P50" s="34"/>
      <c r="Q50" s="34"/>
      <c r="R50" s="34"/>
      <c r="S50" s="33"/>
      <c r="T50" s="33" t="s">
        <v>64</v>
      </c>
      <c r="U50" s="33"/>
      <c r="V50" s="33"/>
      <c r="W50" s="33"/>
    </row>
    <row r="51" spans="1:33" s="28" customFormat="1" ht="12">
      <c r="A51" s="25"/>
      <c r="B51" s="26"/>
      <c r="C51" s="27"/>
      <c r="D51" s="27"/>
      <c r="E51" s="27"/>
      <c r="F51" s="27"/>
      <c r="G51" s="27"/>
      <c r="H51" s="2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s="28" customFormat="1" ht="12">
      <c r="A52" s="25"/>
      <c r="B52" s="9"/>
      <c r="C52" s="27"/>
      <c r="D52" s="27"/>
      <c r="E52" s="27"/>
      <c r="F52" s="27"/>
      <c r="G52" s="27"/>
      <c r="H52" s="2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s="28" customFormat="1" ht="12">
      <c r="A53" s="25"/>
      <c r="B53" s="9"/>
      <c r="C53" s="27"/>
      <c r="D53" s="27"/>
      <c r="E53" s="27"/>
      <c r="F53" s="27"/>
      <c r="G53" s="27"/>
      <c r="H53" s="2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28" customFormat="1" ht="12">
      <c r="A54" s="25"/>
      <c r="B54" s="9"/>
      <c r="C54" s="27"/>
      <c r="D54" s="27"/>
      <c r="E54" s="27"/>
      <c r="F54" s="27"/>
      <c r="G54" s="27"/>
      <c r="H54" s="2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ht="12">
      <c r="A55" s="29"/>
    </row>
    <row r="56" ht="12">
      <c r="A56" s="29"/>
    </row>
    <row r="57" ht="12">
      <c r="A57" s="29"/>
    </row>
    <row r="58" ht="12">
      <c r="A58" s="29"/>
    </row>
    <row r="59" ht="12">
      <c r="A59" s="29"/>
    </row>
    <row r="60" ht="12">
      <c r="A60" s="29"/>
    </row>
    <row r="61" ht="12">
      <c r="A61" s="29"/>
    </row>
    <row r="62" ht="12">
      <c r="A62" s="29"/>
    </row>
    <row r="63" ht="12">
      <c r="A63" s="29"/>
    </row>
    <row r="64" ht="12">
      <c r="A64" s="29"/>
    </row>
    <row r="65" ht="12">
      <c r="A65" s="29"/>
    </row>
    <row r="66" ht="12">
      <c r="A66" s="29"/>
    </row>
    <row r="67" ht="12">
      <c r="A67" s="29"/>
    </row>
    <row r="68" ht="12">
      <c r="A68" s="29"/>
    </row>
    <row r="69" ht="12">
      <c r="A69" s="29"/>
    </row>
    <row r="70" ht="12">
      <c r="A70" s="29"/>
    </row>
    <row r="71" ht="12">
      <c r="A71" s="29"/>
    </row>
    <row r="72" ht="12">
      <c r="A72" s="29"/>
    </row>
    <row r="73" ht="12">
      <c r="A73" s="29"/>
    </row>
    <row r="74" ht="12">
      <c r="A74" s="29"/>
    </row>
    <row r="75" ht="12">
      <c r="A75" s="29"/>
    </row>
    <row r="76" ht="409.5">
      <c r="A76" s="29"/>
    </row>
    <row r="77" ht="409.5">
      <c r="A77" s="29"/>
    </row>
    <row r="78" ht="44.25" customHeight="1">
      <c r="A78" s="29"/>
    </row>
    <row r="79" ht="409.5">
      <c r="A79" s="29"/>
    </row>
    <row r="80" ht="409.5">
      <c r="A80" s="29"/>
    </row>
    <row r="91" ht="45.75" customHeight="1"/>
  </sheetData>
  <sheetProtection/>
  <mergeCells count="34">
    <mergeCell ref="B41:X41"/>
    <mergeCell ref="B42:X42"/>
    <mergeCell ref="B37:X37"/>
    <mergeCell ref="B40:X40"/>
    <mergeCell ref="T5:X5"/>
    <mergeCell ref="G11:G12"/>
    <mergeCell ref="X11:X12"/>
    <mergeCell ref="W11:W12"/>
    <mergeCell ref="A7:X7"/>
    <mergeCell ref="B47:X47"/>
    <mergeCell ref="I11:R11"/>
    <mergeCell ref="B46:X46"/>
    <mergeCell ref="B44:X44"/>
    <mergeCell ref="B45:X45"/>
    <mergeCell ref="B43:X43"/>
    <mergeCell ref="E11:E12"/>
    <mergeCell ref="F11:F12"/>
    <mergeCell ref="D11:D12"/>
    <mergeCell ref="H11:H12"/>
    <mergeCell ref="V10:X10"/>
    <mergeCell ref="V11:V12"/>
    <mergeCell ref="G10:H10"/>
    <mergeCell ref="C9:H9"/>
    <mergeCell ref="T11:T12"/>
    <mergeCell ref="A9:A12"/>
    <mergeCell ref="B9:B12"/>
    <mergeCell ref="I9:X9"/>
    <mergeCell ref="I10:U10"/>
    <mergeCell ref="B38:X38"/>
    <mergeCell ref="B39:X39"/>
    <mergeCell ref="C10:F10"/>
    <mergeCell ref="U11:U12"/>
    <mergeCell ref="C11:C12"/>
    <mergeCell ref="S11:S12"/>
  </mergeCells>
  <printOptions/>
  <pageMargins left="0.44" right="0.2" top="0.38" bottom="0.24" header="0.34" footer="0.2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2017-07-12T08:13:54Z</cp:lastPrinted>
  <dcterms:created xsi:type="dcterms:W3CDTF">1996-10-08T23:32:33Z</dcterms:created>
  <dcterms:modified xsi:type="dcterms:W3CDTF">2017-07-12T08:14:02Z</dcterms:modified>
  <cp:category/>
  <cp:version/>
  <cp:contentType/>
  <cp:contentStatus/>
</cp:coreProperties>
</file>